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Budge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4">
    <font>
      <name val="Calibri"/>
      <family val="2"/>
      <color theme="1"/>
      <sz val="11"/>
      <scheme val="minor"/>
    </font>
    <font>
      <b val="1"/>
      <sz val="12"/>
    </font>
    <font>
      <b val="1"/>
    </font>
    <font>
      <b val="1"/>
      <sz val="11"/>
    </font>
  </fonts>
  <fills count="2">
    <fill>
      <patternFill/>
    </fill>
    <fill>
      <patternFill patternType="gray125"/>
    </fill>
  </fills>
  <borders count="2">
    <border>
      <left/>
      <right/>
      <top/>
      <bottom/>
      <diagonal/>
    </border>
    <border>
      <top style="thin"/>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164" fontId="0" fillId="0" borderId="0" pivotButton="0" quotePrefix="0" xfId="0"/>
    <xf numFmtId="0" fontId="2" fillId="0" borderId="0" applyAlignment="1" pivotButton="0" quotePrefix="0" xfId="0">
      <alignment horizontal="center"/>
    </xf>
    <xf numFmtId="0" fontId="3" fillId="0" borderId="0" pivotButton="0" quotePrefix="0" xfId="0"/>
    <xf numFmtId="0" fontId="2" fillId="0" borderId="0" applyAlignment="1" pivotButton="0" quotePrefix="0" xfId="0">
      <alignment indent="1"/>
    </xf>
    <xf numFmtId="0" fontId="0" fillId="0" borderId="0" applyAlignment="1" pivotButton="0" quotePrefix="0" xfId="0">
      <alignment indent="2"/>
    </xf>
    <xf numFmtId="0" fontId="2" fillId="0" borderId="0" applyAlignment="1" pivotButton="0" quotePrefix="0" xfId="0">
      <alignment indent="2"/>
    </xf>
    <xf numFmtId="164" fontId="2" fillId="0" borderId="1" pivotButton="0" quotePrefix="0" xfId="0"/>
    <xf numFmtId="164" fontId="3" fillId="0" borderId="1" pivotButton="0" quotePrefix="0" xfId="0"/>
    <xf numFmtId="164" fontId="1"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309"/>
  <sheetViews>
    <sheetView workbookViewId="0">
      <pane ySplit="9" topLeftCell="A10" activePane="bottomLeft" state="frozen"/>
      <selection pane="bottomLeft" activeCell="A1" sqref="A1"/>
    </sheetView>
  </sheetViews>
  <sheetFormatPr baseColWidth="8" defaultRowHeight="15"/>
  <cols>
    <col width="12" customWidth="1" min="1" max="1"/>
    <col width="30"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40" customWidth="1" min="16" max="16"/>
  </cols>
  <sheetData>
    <row r="1">
      <c r="A1" s="1" t="inlineStr">
        <is>
          <t>Standard_on_the_River</t>
        </is>
      </c>
    </row>
    <row r="2">
      <c r="A2" t="inlineStr">
        <is>
          <t>432 Units</t>
        </is>
      </c>
      <c r="C2" t="inlineStr">
        <is>
          <t>FY 2025 Budget</t>
        </is>
      </c>
    </row>
    <row r="4">
      <c r="A4" s="2" t="inlineStr">
        <is>
          <t>Total Revenue</t>
        </is>
      </c>
      <c r="B4" s="3">
        <f>O303</f>
        <v/>
      </c>
    </row>
    <row r="5">
      <c r="A5" s="2" t="inlineStr">
        <is>
          <t>Total Expenses</t>
        </is>
      </c>
      <c r="B5" s="3">
        <f>O305</f>
        <v/>
      </c>
    </row>
    <row r="6">
      <c r="A6" s="2" t="inlineStr">
        <is>
          <t>NOI</t>
        </is>
      </c>
      <c r="B6" s="3">
        <f>O307</f>
        <v/>
      </c>
    </row>
    <row r="7">
      <c r="A7" s="2" t="inlineStr">
        <is>
          <t>NOI/Unit</t>
        </is>
      </c>
      <c r="B7" s="3">
        <f>O307/432</f>
        <v/>
      </c>
    </row>
    <row r="9">
      <c r="A9" s="4" t="inlineStr">
        <is>
          <t>GL Code</t>
        </is>
      </c>
      <c r="B9" s="4" t="inlineStr">
        <is>
          <t>GL Name</t>
        </is>
      </c>
      <c r="C9" s="4" t="inlineStr">
        <is>
          <t>Jan</t>
        </is>
      </c>
      <c r="D9" s="4" t="inlineStr">
        <is>
          <t>Feb</t>
        </is>
      </c>
      <c r="E9" s="4" t="inlineStr">
        <is>
          <t>Mar</t>
        </is>
      </c>
      <c r="F9" s="4" t="inlineStr">
        <is>
          <t>Apr</t>
        </is>
      </c>
      <c r="G9" s="4" t="inlineStr">
        <is>
          <t>May</t>
        </is>
      </c>
      <c r="H9" s="4" t="inlineStr">
        <is>
          <t>Jun</t>
        </is>
      </c>
      <c r="I9" s="4" t="inlineStr">
        <is>
          <t>Jul</t>
        </is>
      </c>
      <c r="J9" s="4" t="inlineStr">
        <is>
          <t>Aug</t>
        </is>
      </c>
      <c r="K9" s="4" t="inlineStr">
        <is>
          <t>Sep</t>
        </is>
      </c>
      <c r="L9" s="4" t="inlineStr">
        <is>
          <t>Oct</t>
        </is>
      </c>
      <c r="M9" s="4" t="inlineStr">
        <is>
          <t>Nov</t>
        </is>
      </c>
      <c r="N9" s="4" t="inlineStr">
        <is>
          <t>Dec</t>
        </is>
      </c>
      <c r="O9" s="4" t="inlineStr">
        <is>
          <t>Annual Total</t>
        </is>
      </c>
      <c r="P9" s="4" t="inlineStr">
        <is>
          <t>Notes</t>
        </is>
      </c>
    </row>
    <row r="10">
      <c r="B10" s="5" t="inlineStr">
        <is>
          <t>RENTAL INCOME</t>
        </is>
      </c>
    </row>
    <row r="11">
      <c r="B11" s="6" t="inlineStr">
        <is>
          <t>GROSS POTENTIAL RENT INCOME</t>
        </is>
      </c>
    </row>
    <row r="12">
      <c r="A12" t="inlineStr">
        <is>
          <t>4010-0000</t>
        </is>
      </c>
      <c r="B12" s="7" t="inlineStr">
        <is>
          <t>Market Rent</t>
        </is>
      </c>
      <c r="C12" s="3" t="n">
        <v>820655</v>
      </c>
      <c r="D12" s="3" t="n">
        <v>824523</v>
      </c>
      <c r="E12" s="3" t="n">
        <v>818043</v>
      </c>
      <c r="F12" s="3" t="n">
        <v>842304</v>
      </c>
      <c r="G12" s="3" t="n">
        <v>841581.0699999999</v>
      </c>
      <c r="H12" s="3" t="n">
        <v>861086.9300000001</v>
      </c>
      <c r="I12" s="3" t="n">
        <v>859549</v>
      </c>
      <c r="J12" s="3" t="n">
        <v>853269</v>
      </c>
      <c r="K12" s="3" t="n">
        <v>865254</v>
      </c>
      <c r="L12" s="3" t="n">
        <v>865104</v>
      </c>
      <c r="M12" s="3" t="n">
        <v>865116.6</v>
      </c>
      <c r="N12" s="3" t="n">
        <v>851233.97</v>
      </c>
      <c r="O12" s="3">
        <f>SUM(C12:N12)</f>
        <v/>
      </c>
      <c r="P12" t="inlineStr"/>
    </row>
    <row r="13">
      <c r="A13" t="inlineStr">
        <is>
          <t>4020-0000</t>
        </is>
      </c>
      <c r="B13" s="7" t="inlineStr">
        <is>
          <t>Loss/Gain to Lease</t>
        </is>
      </c>
      <c r="C13" s="3" t="n">
        <v>0</v>
      </c>
      <c r="D13" s="3" t="n">
        <v>0</v>
      </c>
      <c r="E13" s="3" t="n">
        <v>-1958</v>
      </c>
      <c r="F13" s="3" t="n">
        <v>3022</v>
      </c>
      <c r="G13" s="3" t="n">
        <v>-1213</v>
      </c>
      <c r="H13" s="3" t="n">
        <v>-7873</v>
      </c>
      <c r="I13" s="3" t="n">
        <v>-7925</v>
      </c>
      <c r="J13" s="3" t="n">
        <v>-4130</v>
      </c>
      <c r="K13" s="3" t="n">
        <v>-3375</v>
      </c>
      <c r="L13" s="3" t="n">
        <v>-3555</v>
      </c>
      <c r="M13" s="3" t="n">
        <v>-7892</v>
      </c>
      <c r="N13" s="3" t="n">
        <v>-542</v>
      </c>
      <c r="O13" s="3">
        <f>SUM(C13:N13)</f>
        <v/>
      </c>
      <c r="P13" t="inlineStr"/>
    </row>
    <row r="14">
      <c r="B14" s="8" t="inlineStr">
        <is>
          <t>Subtotal</t>
        </is>
      </c>
      <c r="C14" s="9">
        <f>SUM(C12:C13)</f>
        <v/>
      </c>
      <c r="D14" s="9">
        <f>SUM(D12:D13)</f>
        <v/>
      </c>
      <c r="E14" s="9">
        <f>SUM(E12:E13)</f>
        <v/>
      </c>
      <c r="F14" s="9">
        <f>SUM(F12:F13)</f>
        <v/>
      </c>
      <c r="G14" s="9">
        <f>SUM(G12:G13)</f>
        <v/>
      </c>
      <c r="H14" s="9">
        <f>SUM(H12:H13)</f>
        <v/>
      </c>
      <c r="I14" s="9">
        <f>SUM(I12:I13)</f>
        <v/>
      </c>
      <c r="J14" s="9">
        <f>SUM(J12:J13)</f>
        <v/>
      </c>
      <c r="K14" s="9">
        <f>SUM(K12:K13)</f>
        <v/>
      </c>
      <c r="L14" s="9">
        <f>SUM(L12:L13)</f>
        <v/>
      </c>
      <c r="M14" s="9">
        <f>SUM(M12:M13)</f>
        <v/>
      </c>
      <c r="N14" s="9">
        <f>SUM(N12:N13)</f>
        <v/>
      </c>
      <c r="O14" s="9">
        <f>SUM(C14:N14)</f>
        <v/>
      </c>
    </row>
    <row r="16">
      <c r="B16" s="6" t="inlineStr">
        <is>
          <t>RENT ADJUSTMENTS</t>
        </is>
      </c>
    </row>
    <row r="17">
      <c r="A17" t="inlineStr">
        <is>
          <t>4220-0000</t>
        </is>
      </c>
      <c r="B17" s="7" t="inlineStr">
        <is>
          <t>Vacancy: Model/Admin</t>
        </is>
      </c>
      <c r="C17" s="3" t="n">
        <v>0</v>
      </c>
      <c r="D17" s="3" t="n">
        <v>0</v>
      </c>
      <c r="E17" s="3" t="n">
        <v>-5038</v>
      </c>
      <c r="F17" s="3" t="n">
        <v>-4613</v>
      </c>
      <c r="G17" s="3" t="n">
        <v>-4613</v>
      </c>
      <c r="H17" s="3" t="n">
        <v>-4723</v>
      </c>
      <c r="I17" s="3" t="n">
        <v>-4723</v>
      </c>
      <c r="J17" s="3" t="n">
        <v>-4623</v>
      </c>
      <c r="K17" s="3" t="n">
        <v>-4623</v>
      </c>
      <c r="L17" s="3" t="n">
        <v>-4623</v>
      </c>
      <c r="M17" s="3" t="n">
        <v>-4623</v>
      </c>
      <c r="N17" s="3" t="n">
        <v>-4623</v>
      </c>
      <c r="O17" s="3">
        <f>SUM(C17:N17)</f>
        <v/>
      </c>
      <c r="P17" t="inlineStr">
        <is>
          <t>Budget assumes 2 Models. One bedroom  at $1899 and 2 bedroom at $2724 [Joel McGregor, 9/17/24]</t>
        </is>
      </c>
    </row>
    <row r="18">
      <c r="A18" t="inlineStr">
        <is>
          <t>4228-0000</t>
        </is>
      </c>
      <c r="B18" s="7" t="inlineStr">
        <is>
          <t>Vacancy</t>
        </is>
      </c>
      <c r="C18" s="3" t="n">
        <v>-820655</v>
      </c>
      <c r="D18" s="3" t="n">
        <v>-823912</v>
      </c>
      <c r="E18" s="3" t="n">
        <v>-807148</v>
      </c>
      <c r="F18" s="3" t="n">
        <v>-810281</v>
      </c>
      <c r="G18" s="3" t="n">
        <v>-793192</v>
      </c>
      <c r="H18" s="3" t="n">
        <v>-760891</v>
      </c>
      <c r="I18" s="3" t="n">
        <v>-687290</v>
      </c>
      <c r="J18" s="3" t="n">
        <v>-616345</v>
      </c>
      <c r="K18" s="3" t="n">
        <v>-600825</v>
      </c>
      <c r="L18" s="3" t="n">
        <v>-576981</v>
      </c>
      <c r="M18" s="3" t="n">
        <v>-501420</v>
      </c>
      <c r="N18" s="3" t="n">
        <v>-530375.62</v>
      </c>
      <c r="O18" s="3">
        <f>SUM(C18:N18)</f>
        <v/>
      </c>
      <c r="P18" t="inlineStr">
        <is>
          <t>Budget assumes 213 units occupied in Nov 2024, 57 of which are PBV.
Budget assumes an additional 45 units moving in December 2024, 28 of which are PBV. The budget assumes 30 move ins for the months of Jan &amp; Feb and ramps up to 35 move ins per month starting in March. Budget assumes 40% renewal retention coming out of the first year of lease up [Joel McGregor, 10/28/24]</t>
        </is>
      </c>
    </row>
    <row r="19">
      <c r="A19" t="inlineStr">
        <is>
          <t>4230-0000</t>
        </is>
      </c>
      <c r="B19" s="7" t="inlineStr">
        <is>
          <t>Concessions - New Residents</t>
        </is>
      </c>
      <c r="C19" s="3" t="n">
        <v>0</v>
      </c>
      <c r="D19" s="3" t="n">
        <v>0</v>
      </c>
      <c r="E19" s="3" t="n">
        <v>0</v>
      </c>
      <c r="F19" s="3" t="n">
        <v>0</v>
      </c>
      <c r="G19" s="3" t="n">
        <v>0</v>
      </c>
      <c r="H19" s="3" t="n">
        <v>0</v>
      </c>
      <c r="I19" s="3" t="n">
        <v>0</v>
      </c>
      <c r="J19" s="3" t="n">
        <v>0</v>
      </c>
      <c r="K19" s="3" t="n">
        <v>0</v>
      </c>
      <c r="L19" s="3" t="n">
        <v>0</v>
      </c>
      <c r="M19" s="3" t="n">
        <v>0</v>
      </c>
      <c r="N19" s="3" t="n">
        <v>0</v>
      </c>
      <c r="O19" s="3">
        <f>SUM(C19:N19)</f>
        <v/>
      </c>
      <c r="P19" t="inlineStr">
        <is>
          <t>Budget assumes 6 weeks free on all move-ins for Q1 &amp; Q2. Q3 &amp; Q4 assumes 4 weeks free on 50% of move-ins [Alexis Garcia, 11/7/24]</t>
        </is>
      </c>
    </row>
    <row r="20">
      <c r="A20" t="inlineStr">
        <is>
          <t>4232-0000</t>
        </is>
      </c>
      <c r="B20" s="7" t="inlineStr">
        <is>
          <t>Concessions - Renewal</t>
        </is>
      </c>
      <c r="C20" s="3" t="n">
        <v>0</v>
      </c>
      <c r="D20" s="3" t="n">
        <v>0</v>
      </c>
      <c r="E20" s="3" t="n">
        <v>0</v>
      </c>
      <c r="F20" s="3" t="n">
        <v>0</v>
      </c>
      <c r="G20" s="3" t="n">
        <v>0</v>
      </c>
      <c r="H20" s="3" t="n">
        <v>0</v>
      </c>
      <c r="I20" s="3" t="n">
        <v>0</v>
      </c>
      <c r="J20" s="3" t="n">
        <v>0</v>
      </c>
      <c r="K20" s="3" t="n">
        <v>0</v>
      </c>
      <c r="L20" s="3" t="n">
        <v>0</v>
      </c>
      <c r="M20" s="3" t="n">
        <v>0</v>
      </c>
      <c r="N20" s="3" t="n">
        <v>0</v>
      </c>
      <c r="O20" s="3">
        <f>SUM(C20:N20)</f>
        <v/>
      </c>
      <c r="P20" t="inlineStr">
        <is>
          <t>Budget assumes 4 weeks free on %50 of renewals beginning in July 2025 [Alexis Garcia, 12/4/24]</t>
        </is>
      </c>
    </row>
    <row r="21">
      <c r="A21" t="inlineStr">
        <is>
          <t>4280-0000</t>
        </is>
      </c>
      <c r="B21" s="7" t="inlineStr">
        <is>
          <t>Month To Month</t>
        </is>
      </c>
      <c r="C21" s="3" t="n">
        <v>0</v>
      </c>
      <c r="D21" s="3" t="n">
        <v>0</v>
      </c>
      <c r="E21" s="3" t="n">
        <v>0</v>
      </c>
      <c r="F21" s="3" t="n">
        <v>0</v>
      </c>
      <c r="G21" s="3" t="n">
        <v>0</v>
      </c>
      <c r="H21" s="3" t="n">
        <v>0</v>
      </c>
      <c r="I21" s="3" t="n">
        <v>0</v>
      </c>
      <c r="J21" s="3" t="n">
        <v>0</v>
      </c>
      <c r="K21" s="3" t="n">
        <v>0</v>
      </c>
      <c r="L21" s="3" t="n">
        <v>0</v>
      </c>
      <c r="M21" s="3" t="n">
        <v>0</v>
      </c>
      <c r="N21" s="3" t="n">
        <v>0</v>
      </c>
      <c r="O21" s="3">
        <f>SUM(C21:N21)</f>
        <v/>
      </c>
      <c r="P21" t="inlineStr"/>
    </row>
    <row r="22">
      <c r="B22" s="8" t="inlineStr">
        <is>
          <t>Subtotal</t>
        </is>
      </c>
      <c r="C22" s="9">
        <f>SUM(C17:C21)</f>
        <v/>
      </c>
      <c r="D22" s="9">
        <f>SUM(D17:D21)</f>
        <v/>
      </c>
      <c r="E22" s="9">
        <f>SUM(E17:E21)</f>
        <v/>
      </c>
      <c r="F22" s="9">
        <f>SUM(F17:F21)</f>
        <v/>
      </c>
      <c r="G22" s="9">
        <f>SUM(G17:G21)</f>
        <v/>
      </c>
      <c r="H22" s="9">
        <f>SUM(H17:H21)</f>
        <v/>
      </c>
      <c r="I22" s="9">
        <f>SUM(I17:I21)</f>
        <v/>
      </c>
      <c r="J22" s="9">
        <f>SUM(J17:J21)</f>
        <v/>
      </c>
      <c r="K22" s="9">
        <f>SUM(K17:K21)</f>
        <v/>
      </c>
      <c r="L22" s="9">
        <f>SUM(L17:L21)</f>
        <v/>
      </c>
      <c r="M22" s="9">
        <f>SUM(M17:M21)</f>
        <v/>
      </c>
      <c r="N22" s="9">
        <f>SUM(N17:N21)</f>
        <v/>
      </c>
      <c r="O22" s="9">
        <f>SUM(C22:N22)</f>
        <v/>
      </c>
    </row>
    <row r="24">
      <c r="B24" s="6" t="inlineStr">
        <is>
          <t>BAD DEBT ADJUSTMENTS</t>
        </is>
      </c>
    </row>
    <row r="25">
      <c r="A25" t="inlineStr">
        <is>
          <t>4250-0000</t>
        </is>
      </c>
      <c r="B25" s="7" t="inlineStr">
        <is>
          <t>Bad Debt - Rent</t>
        </is>
      </c>
      <c r="C25" s="3" t="n">
        <v>-11075.29</v>
      </c>
      <c r="D25" s="3" t="n">
        <v>-11075.29</v>
      </c>
      <c r="E25" s="3" t="n">
        <v>-11075.29</v>
      </c>
      <c r="F25" s="3" t="n">
        <v>-11075.29</v>
      </c>
      <c r="G25" s="3" t="n">
        <v>-11075.29</v>
      </c>
      <c r="H25" s="3" t="n">
        <v>-11075.29</v>
      </c>
      <c r="I25" s="3" t="n">
        <v>-11075.29</v>
      </c>
      <c r="J25" s="3" t="n">
        <v>-11075.29</v>
      </c>
      <c r="K25" s="3" t="n">
        <v>-11075.29</v>
      </c>
      <c r="L25" s="3" t="n">
        <v>-11075.29</v>
      </c>
      <c r="M25" s="3" t="n">
        <v>-11075.29</v>
      </c>
      <c r="N25" s="3" t="n">
        <v>-11075.29</v>
      </c>
      <c r="O25" s="3">
        <f>SUM(C25:N25)</f>
        <v/>
      </c>
      <c r="P25" t="inlineStr">
        <is>
          <t>Budget assumes 1% bad debt [Joel McGregor, 10/28/24]</t>
        </is>
      </c>
    </row>
    <row r="26">
      <c r="A26" t="inlineStr">
        <is>
          <t>4251-0000</t>
        </is>
      </c>
      <c r="B26" s="7" t="inlineStr">
        <is>
          <t>Bad Debt - Rent Recoveries</t>
        </is>
      </c>
      <c r="C26" s="3" t="n">
        <v>1661.29</v>
      </c>
      <c r="D26" s="3" t="n">
        <v>1661.29</v>
      </c>
      <c r="E26" s="3" t="n">
        <v>1661.29</v>
      </c>
      <c r="F26" s="3" t="n">
        <v>1661.29</v>
      </c>
      <c r="G26" s="3" t="n">
        <v>1661.29</v>
      </c>
      <c r="H26" s="3" t="n">
        <v>1661.29</v>
      </c>
      <c r="I26" s="3" t="n">
        <v>1661.29</v>
      </c>
      <c r="J26" s="3" t="n">
        <v>1661.29</v>
      </c>
      <c r="K26" s="3" t="n">
        <v>1661.29</v>
      </c>
      <c r="L26" s="3" t="n">
        <v>1661.29</v>
      </c>
      <c r="M26" s="3" t="n">
        <v>1661.29</v>
      </c>
      <c r="N26" s="3" t="n">
        <v>1661.29</v>
      </c>
      <c r="O26" s="3">
        <f>SUM(C26:N26)</f>
        <v/>
      </c>
      <c r="P26" t="inlineStr">
        <is>
          <t>Budget assumes 15% rent recovery [Joel McGregor, 10/24/24]</t>
        </is>
      </c>
    </row>
    <row r="27">
      <c r="B27" s="8" t="inlineStr">
        <is>
          <t>Subtotal</t>
        </is>
      </c>
      <c r="C27" s="9">
        <f>SUM(C25:C26)</f>
        <v/>
      </c>
      <c r="D27" s="9">
        <f>SUM(D25:D26)</f>
        <v/>
      </c>
      <c r="E27" s="9">
        <f>SUM(E25:E26)</f>
        <v/>
      </c>
      <c r="F27" s="9">
        <f>SUM(F25:F26)</f>
        <v/>
      </c>
      <c r="G27" s="9">
        <f>SUM(G25:G26)</f>
        <v/>
      </c>
      <c r="H27" s="9">
        <f>SUM(H25:H26)</f>
        <v/>
      </c>
      <c r="I27" s="9">
        <f>SUM(I25:I26)</f>
        <v/>
      </c>
      <c r="J27" s="9">
        <f>SUM(J25:J26)</f>
        <v/>
      </c>
      <c r="K27" s="9">
        <f>SUM(K25:K26)</f>
        <v/>
      </c>
      <c r="L27" s="9">
        <f>SUM(L25:L26)</f>
        <v/>
      </c>
      <c r="M27" s="9">
        <f>SUM(M25:M26)</f>
        <v/>
      </c>
      <c r="N27" s="9">
        <f>SUM(N25:N26)</f>
        <v/>
      </c>
      <c r="O27" s="9">
        <f>SUM(C27:N27)</f>
        <v/>
      </c>
    </row>
    <row r="29">
      <c r="B29" s="6" t="inlineStr">
        <is>
          <t>CURRENT RESIDENT CHARGES</t>
        </is>
      </c>
    </row>
    <row r="30">
      <c r="A30" t="inlineStr">
        <is>
          <t>4300-0201</t>
        </is>
      </c>
      <c r="B30" s="7" t="inlineStr">
        <is>
          <t>Renter's Liability Insurance Inc</t>
        </is>
      </c>
      <c r="C30" s="3" t="n">
        <v>0</v>
      </c>
      <c r="D30" s="3" t="n">
        <v>45</v>
      </c>
      <c r="E30" s="3" t="n">
        <v>60</v>
      </c>
      <c r="F30" s="3" t="n">
        <v>240</v>
      </c>
      <c r="G30" s="3" t="n">
        <v>405</v>
      </c>
      <c r="H30" s="3" t="n">
        <v>810</v>
      </c>
      <c r="I30" s="3" t="n">
        <v>1410</v>
      </c>
      <c r="J30" s="3" t="n">
        <v>1815</v>
      </c>
      <c r="K30" s="3" t="n">
        <v>1950</v>
      </c>
      <c r="L30" s="3" t="n">
        <v>2205</v>
      </c>
      <c r="M30" s="3" t="n">
        <v>2535</v>
      </c>
      <c r="N30" s="3" t="n">
        <v>2505</v>
      </c>
      <c r="O30" s="3">
        <f>SUM(C30:N30)</f>
        <v/>
      </c>
      <c r="P30" t="inlineStr">
        <is>
          <t>$15 per door based on number of occupied units [Joel McGregor, 10/28/24]</t>
        </is>
      </c>
    </row>
    <row r="31">
      <c r="A31" t="inlineStr">
        <is>
          <t>4300-0202</t>
        </is>
      </c>
      <c r="B31" s="7" t="inlineStr">
        <is>
          <t>Late Fees</t>
        </is>
      </c>
      <c r="C31" s="3" t="n">
        <v>0</v>
      </c>
      <c r="D31" s="3" t="n">
        <v>0</v>
      </c>
      <c r="E31" s="3" t="n">
        <v>0</v>
      </c>
      <c r="F31" s="3" t="n">
        <v>0</v>
      </c>
      <c r="G31" s="3" t="n">
        <v>276.6</v>
      </c>
      <c r="H31" s="3" t="n">
        <v>562.5</v>
      </c>
      <c r="I31" s="3" t="n">
        <v>1357</v>
      </c>
      <c r="J31" s="3" t="n">
        <v>980.9</v>
      </c>
      <c r="K31" s="3" t="n">
        <v>1732.9</v>
      </c>
      <c r="L31" s="3" t="n">
        <v>3289.3</v>
      </c>
      <c r="M31" s="3" t="n">
        <v>2281.6</v>
      </c>
      <c r="N31" s="3" t="n">
        <v>3875.6</v>
      </c>
      <c r="O31" s="3">
        <f>SUM(C31:N31)</f>
        <v/>
      </c>
      <c r="P31" t="inlineStr">
        <is>
          <t>Late Fees assumes 10% of residents are late per month. [Joel McGregor, 10/28/24]</t>
        </is>
      </c>
    </row>
    <row r="32">
      <c r="A32" t="inlineStr">
        <is>
          <t>4300-0203</t>
        </is>
      </c>
      <c r="B32" s="7" t="inlineStr">
        <is>
          <t>NSF Fees</t>
        </is>
      </c>
      <c r="C32" s="3" t="n">
        <v>0</v>
      </c>
      <c r="D32" s="3" t="n">
        <v>0</v>
      </c>
      <c r="E32" s="3" t="n">
        <v>375</v>
      </c>
      <c r="F32" s="3" t="n">
        <v>75</v>
      </c>
      <c r="G32" s="3" t="n">
        <v>0</v>
      </c>
      <c r="H32" s="3" t="n">
        <v>600</v>
      </c>
      <c r="I32" s="3" t="n">
        <v>675</v>
      </c>
      <c r="J32" s="3" t="n">
        <v>375</v>
      </c>
      <c r="K32" s="3" t="n">
        <v>150</v>
      </c>
      <c r="L32" s="3" t="n">
        <v>330</v>
      </c>
      <c r="M32" s="3" t="n">
        <v>180</v>
      </c>
      <c r="N32" s="3" t="n">
        <v>360</v>
      </c>
      <c r="O32" s="3">
        <f>SUM(C32:N32)</f>
        <v/>
      </c>
      <c r="P32" t="inlineStr">
        <is>
          <t>Assumes 1% of residents  NSF. NSF Fee at $30 [Joel McGregor, 10/28/24]</t>
        </is>
      </c>
    </row>
    <row r="33">
      <c r="A33" t="inlineStr">
        <is>
          <t>4300-0205</t>
        </is>
      </c>
      <c r="B33" s="7" t="inlineStr">
        <is>
          <t>Pest Treatment</t>
        </is>
      </c>
      <c r="C33" s="3" t="n">
        <v>0</v>
      </c>
      <c r="D33" s="3" t="n">
        <v>1</v>
      </c>
      <c r="E33" s="3" t="n">
        <v>11</v>
      </c>
      <c r="F33" s="3" t="n">
        <v>64</v>
      </c>
      <c r="G33" s="3" t="n">
        <v>107</v>
      </c>
      <c r="H33" s="3" t="n">
        <v>213</v>
      </c>
      <c r="I33" s="3" t="n">
        <v>386</v>
      </c>
      <c r="J33" s="3" t="n">
        <v>551</v>
      </c>
      <c r="K33" s="3" t="n">
        <v>615</v>
      </c>
      <c r="L33" s="3" t="n">
        <v>665</v>
      </c>
      <c r="M33" s="3" t="n">
        <v>794</v>
      </c>
      <c r="N33" s="3" t="n">
        <v>952</v>
      </c>
      <c r="O33" s="3">
        <f>SUM(C33:N33)</f>
        <v/>
      </c>
      <c r="P33" t="inlineStr">
        <is>
          <t>Pest Control is expected to increase to $7 per door effective Jan [Joel McGregor, 10/28/24]</t>
        </is>
      </c>
    </row>
    <row r="34">
      <c r="A34" t="inlineStr">
        <is>
          <t>4300-0206</t>
        </is>
      </c>
      <c r="B34" s="7" t="inlineStr">
        <is>
          <t>Waiver Deposit Fee</t>
        </is>
      </c>
      <c r="C34" s="3" t="n">
        <v>0</v>
      </c>
      <c r="D34" s="3" t="n">
        <v>6</v>
      </c>
      <c r="E34" s="3" t="n">
        <v>-6</v>
      </c>
      <c r="F34" s="3" t="n">
        <v>71</v>
      </c>
      <c r="G34" s="3" t="n">
        <v>457</v>
      </c>
      <c r="H34" s="3" t="n">
        <v>942</v>
      </c>
      <c r="I34" s="3" t="n">
        <v>1872</v>
      </c>
      <c r="J34" s="3" t="n">
        <v>2766</v>
      </c>
      <c r="K34" s="3" t="n">
        <v>3082</v>
      </c>
      <c r="L34" s="3" t="n">
        <v>3443</v>
      </c>
      <c r="M34" s="3" t="n">
        <v>4075</v>
      </c>
      <c r="N34" s="3" t="n">
        <v>4143</v>
      </c>
      <c r="O34" s="3">
        <f>SUM(C34:N34)</f>
        <v/>
      </c>
      <c r="P34" t="inlineStr">
        <is>
          <t>$31 per door with a maximum of 50% max adoption % [Joel McGregor, 10/28/24]</t>
        </is>
      </c>
    </row>
    <row r="35">
      <c r="A35" t="inlineStr">
        <is>
          <t>4300-0209</t>
        </is>
      </c>
      <c r="B35" s="7" t="inlineStr">
        <is>
          <t>Credit Builder Income</t>
        </is>
      </c>
      <c r="C35" s="3" t="n">
        <v>0</v>
      </c>
      <c r="D35" s="3" t="n">
        <v>0</v>
      </c>
      <c r="E35" s="3" t="n">
        <v>0</v>
      </c>
      <c r="F35" s="3" t="n">
        <v>0</v>
      </c>
      <c r="G35" s="3" t="n">
        <v>11.98</v>
      </c>
      <c r="H35" s="3" t="n">
        <v>36</v>
      </c>
      <c r="I35" s="3" t="n">
        <v>186</v>
      </c>
      <c r="J35" s="3" t="n">
        <v>372</v>
      </c>
      <c r="K35" s="3" t="n">
        <v>516</v>
      </c>
      <c r="L35" s="3" t="n">
        <v>594</v>
      </c>
      <c r="M35" s="3" t="n">
        <v>618</v>
      </c>
      <c r="N35" s="3" t="n">
        <v>690</v>
      </c>
      <c r="O35" s="3">
        <f>SUM(C35:N35)</f>
        <v/>
      </c>
      <c r="P35" t="inlineStr"/>
    </row>
    <row r="36">
      <c r="A36" t="inlineStr">
        <is>
          <t>4300-0210</t>
        </is>
      </c>
      <c r="B36" s="7" t="inlineStr">
        <is>
          <t>Transfer Fees</t>
        </is>
      </c>
      <c r="C36" s="3" t="n">
        <v>0</v>
      </c>
      <c r="D36" s="3" t="n">
        <v>0</v>
      </c>
      <c r="E36" s="3" t="n">
        <v>0</v>
      </c>
      <c r="F36" s="3" t="n">
        <v>0</v>
      </c>
      <c r="G36" s="3" t="n">
        <v>0</v>
      </c>
      <c r="H36" s="3" t="n">
        <v>0</v>
      </c>
      <c r="I36" s="3" t="n">
        <v>0</v>
      </c>
      <c r="J36" s="3" t="n">
        <v>0</v>
      </c>
      <c r="K36" s="3" t="n">
        <v>0</v>
      </c>
      <c r="L36" s="3" t="n">
        <v>0</v>
      </c>
      <c r="M36" s="3" t="n">
        <v>0</v>
      </c>
      <c r="N36" s="3" t="n">
        <v>0</v>
      </c>
      <c r="O36" s="3">
        <f>SUM(C36:N36)</f>
        <v/>
      </c>
      <c r="P36" t="inlineStr"/>
    </row>
    <row r="37">
      <c r="B37" s="8" t="inlineStr">
        <is>
          <t>Subtotal</t>
        </is>
      </c>
      <c r="C37" s="9">
        <f>SUM(C30:C36)</f>
        <v/>
      </c>
      <c r="D37" s="9">
        <f>SUM(D30:D36)</f>
        <v/>
      </c>
      <c r="E37" s="9">
        <f>SUM(E30:E36)</f>
        <v/>
      </c>
      <c r="F37" s="9">
        <f>SUM(F30:F36)</f>
        <v/>
      </c>
      <c r="G37" s="9">
        <f>SUM(G30:G36)</f>
        <v/>
      </c>
      <c r="H37" s="9">
        <f>SUM(H30:H36)</f>
        <v/>
      </c>
      <c r="I37" s="9">
        <f>SUM(I30:I36)</f>
        <v/>
      </c>
      <c r="J37" s="9">
        <f>SUM(J30:J36)</f>
        <v/>
      </c>
      <c r="K37" s="9">
        <f>SUM(K30:K36)</f>
        <v/>
      </c>
      <c r="L37" s="9">
        <f>SUM(L30:L36)</f>
        <v/>
      </c>
      <c r="M37" s="9">
        <f>SUM(M30:M36)</f>
        <v/>
      </c>
      <c r="N37" s="9">
        <f>SUM(N30:N36)</f>
        <v/>
      </c>
      <c r="O37" s="9">
        <f>SUM(C37:N37)</f>
        <v/>
      </c>
    </row>
    <row r="39">
      <c r="B39" s="5" t="inlineStr">
        <is>
          <t>Total Rental Income</t>
        </is>
      </c>
      <c r="C39" s="10">
        <f>C14+C22+C27+C37</f>
        <v/>
      </c>
      <c r="D39" s="10">
        <f>D14+D22+D27+D37</f>
        <v/>
      </c>
      <c r="E39" s="10">
        <f>E14+E22+E27+E37</f>
        <v/>
      </c>
      <c r="F39" s="10">
        <f>F14+F22+F27+F37</f>
        <v/>
      </c>
      <c r="G39" s="10">
        <f>G14+G22+G27+G37</f>
        <v/>
      </c>
      <c r="H39" s="10">
        <f>H14+H22+H27+H37</f>
        <v/>
      </c>
      <c r="I39" s="10">
        <f>I14+I22+I27+I37</f>
        <v/>
      </c>
      <c r="J39" s="10">
        <f>J14+J22+J27+J37</f>
        <v/>
      </c>
      <c r="K39" s="10">
        <f>K14+K22+K27+K37</f>
        <v/>
      </c>
      <c r="L39" s="10">
        <f>L14+L22+L27+L37</f>
        <v/>
      </c>
      <c r="M39" s="10">
        <f>M14+M22+M27+M37</f>
        <v/>
      </c>
      <c r="N39" s="10">
        <f>N14+N22+N27+N37</f>
        <v/>
      </c>
      <c r="O39" s="10">
        <f>SUM(C39:N39)</f>
        <v/>
      </c>
    </row>
    <row r="41">
      <c r="B41" s="5" t="inlineStr">
        <is>
          <t>OTHER INCOME</t>
        </is>
      </c>
    </row>
    <row r="42">
      <c r="B42" s="6" t="inlineStr">
        <is>
          <t>MOVE-IN CHARGES</t>
        </is>
      </c>
    </row>
    <row r="43">
      <c r="A43" t="inlineStr">
        <is>
          <t>4300-0101</t>
        </is>
      </c>
      <c r="B43" s="7" t="inlineStr">
        <is>
          <t>Admin Fees</t>
        </is>
      </c>
      <c r="C43" s="3" t="n">
        <v>0</v>
      </c>
      <c r="D43" s="3" t="n">
        <v>700</v>
      </c>
      <c r="E43" s="3" t="n">
        <v>3000</v>
      </c>
      <c r="F43" s="3" t="n">
        <v>3600</v>
      </c>
      <c r="G43" s="3" t="n">
        <v>5200</v>
      </c>
      <c r="H43" s="3" t="n">
        <v>6000</v>
      </c>
      <c r="I43" s="3" t="n">
        <v>5800</v>
      </c>
      <c r="J43" s="3" t="n">
        <v>6600</v>
      </c>
      <c r="K43" s="3" t="n">
        <v>5328.5</v>
      </c>
      <c r="L43" s="3" t="n">
        <v>671.5</v>
      </c>
      <c r="M43" s="3" t="n">
        <v>1074</v>
      </c>
      <c r="N43" s="3" t="n">
        <v>1776</v>
      </c>
      <c r="O43" s="3">
        <f>SUM(C43:N43)</f>
        <v/>
      </c>
      <c r="P43" t="inlineStr">
        <is>
          <t>Admin fees are budgeted at $200 per move-in [Joel McGregor, 9/18/24]</t>
        </is>
      </c>
    </row>
    <row r="44">
      <c r="A44" t="inlineStr">
        <is>
          <t>4300-0103</t>
        </is>
      </c>
      <c r="B44" s="7" t="inlineStr">
        <is>
          <t>Waived Admin Fees [negative]</t>
        </is>
      </c>
      <c r="C44" s="3" t="n">
        <v>0</v>
      </c>
      <c r="D44" s="3" t="n">
        <v>0</v>
      </c>
      <c r="E44" s="3" t="n">
        <v>-576</v>
      </c>
      <c r="F44" s="3" t="n">
        <v>-561</v>
      </c>
      <c r="G44" s="3" t="n">
        <v>-277</v>
      </c>
      <c r="H44" s="3" t="n">
        <v>0</v>
      </c>
      <c r="I44" s="3" t="n">
        <v>-800</v>
      </c>
      <c r="J44" s="3" t="n">
        <v>-3400</v>
      </c>
      <c r="K44" s="3" t="n">
        <v>-1200</v>
      </c>
      <c r="L44" s="3" t="n">
        <v>-1704.32</v>
      </c>
      <c r="M44" s="3" t="n">
        <v>-1200</v>
      </c>
      <c r="N44" s="3" t="n">
        <v>-400</v>
      </c>
      <c r="O44" s="3">
        <f>SUM(C44:N44)</f>
        <v/>
      </c>
      <c r="P44" t="inlineStr">
        <is>
          <t>Waived Admin Fees assumes 60% of admin fees will be waived [Joel McGregor, 9/18/24]</t>
        </is>
      </c>
    </row>
    <row r="45">
      <c r="A45" t="inlineStr">
        <is>
          <t>4300-0102</t>
        </is>
      </c>
      <c r="B45" s="7" t="inlineStr">
        <is>
          <t>Application Fees</t>
        </is>
      </c>
      <c r="C45" s="3" t="n">
        <v>0</v>
      </c>
      <c r="D45" s="3" t="n">
        <v>260</v>
      </c>
      <c r="E45" s="3" t="n">
        <v>1275</v>
      </c>
      <c r="F45" s="3" t="n">
        <v>1575</v>
      </c>
      <c r="G45" s="3" t="n">
        <v>2400</v>
      </c>
      <c r="H45" s="3" t="n">
        <v>3150</v>
      </c>
      <c r="I45" s="3" t="n">
        <v>2325</v>
      </c>
      <c r="J45" s="3" t="n">
        <v>3900</v>
      </c>
      <c r="K45" s="3" t="n">
        <v>1725</v>
      </c>
      <c r="L45" s="3" t="n">
        <v>4625</v>
      </c>
      <c r="M45" s="3" t="n">
        <v>2500</v>
      </c>
      <c r="N45" s="3" t="n">
        <v>1300</v>
      </c>
      <c r="O45" s="3">
        <f>SUM(C45:N45)</f>
        <v/>
      </c>
      <c r="P45" t="inlineStr">
        <is>
          <t>Application fee is at $75 per move-in based on average of 1 person per apartment [Joel McGregor, 9/18/24]</t>
        </is>
      </c>
    </row>
    <row r="46">
      <c r="A46" t="inlineStr">
        <is>
          <t>4300-0104</t>
        </is>
      </c>
      <c r="B46" s="7" t="inlineStr">
        <is>
          <t>Waived Application Fees [negative]</t>
        </is>
      </c>
      <c r="C46" s="3" t="n">
        <v>0</v>
      </c>
      <c r="D46" s="3" t="n">
        <v>0</v>
      </c>
      <c r="E46" s="3" t="n">
        <v>-435</v>
      </c>
      <c r="F46" s="3" t="n">
        <v>-485</v>
      </c>
      <c r="G46" s="3" t="n">
        <v>-208</v>
      </c>
      <c r="H46" s="3" t="n">
        <v>-75</v>
      </c>
      <c r="I46" s="3" t="n">
        <v>-450</v>
      </c>
      <c r="J46" s="3" t="n">
        <v>-1875</v>
      </c>
      <c r="K46" s="3" t="n">
        <v>-375</v>
      </c>
      <c r="L46" s="3" t="n">
        <v>-975</v>
      </c>
      <c r="M46" s="3" t="n">
        <v>-600</v>
      </c>
      <c r="N46" s="3" t="n">
        <v>-200</v>
      </c>
      <c r="O46" s="3">
        <f>SUM(C46:N46)</f>
        <v/>
      </c>
      <c r="P46" t="inlineStr">
        <is>
          <t>Waived Application Fees assume 60% of application fees are waived [Joel McGregor, 9/18/24]</t>
        </is>
      </c>
    </row>
    <row r="47">
      <c r="B47" s="8" t="inlineStr">
        <is>
          <t>Subtotal</t>
        </is>
      </c>
      <c r="C47" s="9">
        <f>SUM(C43:C46)</f>
        <v/>
      </c>
      <c r="D47" s="9">
        <f>SUM(D43:D46)</f>
        <v/>
      </c>
      <c r="E47" s="9">
        <f>SUM(E43:E46)</f>
        <v/>
      </c>
      <c r="F47" s="9">
        <f>SUM(F43:F46)</f>
        <v/>
      </c>
      <c r="G47" s="9">
        <f>SUM(G43:G46)</f>
        <v/>
      </c>
      <c r="H47" s="9">
        <f>SUM(H43:H46)</f>
        <v/>
      </c>
      <c r="I47" s="9">
        <f>SUM(I43:I46)</f>
        <v/>
      </c>
      <c r="J47" s="9">
        <f>SUM(J43:J46)</f>
        <v/>
      </c>
      <c r="K47" s="9">
        <f>SUM(K43:K46)</f>
        <v/>
      </c>
      <c r="L47" s="9">
        <f>SUM(L43:L46)</f>
        <v/>
      </c>
      <c r="M47" s="9">
        <f>SUM(M43:M46)</f>
        <v/>
      </c>
      <c r="N47" s="9">
        <f>SUM(N43:N46)</f>
        <v/>
      </c>
      <c r="O47" s="9">
        <f>SUM(C47:N47)</f>
        <v/>
      </c>
    </row>
    <row r="49">
      <c r="B49" s="6" t="inlineStr">
        <is>
          <t>MOVE-OUT CHARGES</t>
        </is>
      </c>
    </row>
    <row r="50">
      <c r="A50" t="inlineStr">
        <is>
          <t>4300-0301</t>
        </is>
      </c>
      <c r="B50" s="7" t="inlineStr">
        <is>
          <t>Bad Debt - Other [should be negative]</t>
        </is>
      </c>
      <c r="C50" s="3" t="n">
        <v>-4393.61</v>
      </c>
      <c r="D50" s="3" t="n">
        <v>-4393.61</v>
      </c>
      <c r="E50" s="3" t="n">
        <v>-4393.61</v>
      </c>
      <c r="F50" s="3" t="n">
        <v>-4393.61</v>
      </c>
      <c r="G50" s="3" t="n">
        <v>-4393.61</v>
      </c>
      <c r="H50" s="3" t="n">
        <v>-4393.61</v>
      </c>
      <c r="I50" s="3" t="n">
        <v>-4393.61</v>
      </c>
      <c r="J50" s="3" t="n">
        <v>-4393.61</v>
      </c>
      <c r="K50" s="3" t="n">
        <v>-4393.61</v>
      </c>
      <c r="L50" s="3" t="n">
        <v>-4393.61</v>
      </c>
      <c r="M50" s="3" t="n">
        <v>-4393.61</v>
      </c>
      <c r="N50" s="3" t="n">
        <v>-4393.61</v>
      </c>
      <c r="O50" s="3">
        <f>SUM(C50:N50)</f>
        <v/>
      </c>
      <c r="P50" t="inlineStr"/>
    </row>
    <row r="51">
      <c r="A51" t="inlineStr">
        <is>
          <t>4300-0302</t>
        </is>
      </c>
      <c r="B51" s="7" t="inlineStr">
        <is>
          <t>Bad Debt - Other Recoveries [should be positive]</t>
        </is>
      </c>
      <c r="C51" s="3" t="n">
        <v>1098.4</v>
      </c>
      <c r="D51" s="3" t="n">
        <v>1098.4</v>
      </c>
      <c r="E51" s="3" t="n">
        <v>1098.4</v>
      </c>
      <c r="F51" s="3" t="n">
        <v>1098.4</v>
      </c>
      <c r="G51" s="3" t="n">
        <v>1098.4</v>
      </c>
      <c r="H51" s="3" t="n">
        <v>1098.4</v>
      </c>
      <c r="I51" s="3" t="n">
        <v>1098.4</v>
      </c>
      <c r="J51" s="3" t="n">
        <v>1098.4</v>
      </c>
      <c r="K51" s="3" t="n">
        <v>1098.4</v>
      </c>
      <c r="L51" s="3" t="n">
        <v>1098.4</v>
      </c>
      <c r="M51" s="3" t="n">
        <v>1098.4</v>
      </c>
      <c r="N51" s="3" t="n">
        <v>1098.4</v>
      </c>
      <c r="O51" s="3">
        <f>SUM(C51:N51)</f>
        <v/>
      </c>
      <c r="P51" t="inlineStr"/>
    </row>
    <row r="52">
      <c r="A52" t="inlineStr">
        <is>
          <t>4300-0307</t>
        </is>
      </c>
      <c r="B52" s="7" t="inlineStr">
        <is>
          <t>Eviction Reimbursement</t>
        </is>
      </c>
      <c r="C52" s="3" t="n">
        <v>0</v>
      </c>
      <c r="D52" s="3" t="n">
        <v>0</v>
      </c>
      <c r="E52" s="3" t="n">
        <v>0</v>
      </c>
      <c r="F52" s="3" t="n">
        <v>0</v>
      </c>
      <c r="G52" s="3" t="n">
        <v>0</v>
      </c>
      <c r="H52" s="3" t="n">
        <v>0</v>
      </c>
      <c r="I52" s="3" t="n">
        <v>0</v>
      </c>
      <c r="J52" s="3" t="n">
        <v>0</v>
      </c>
      <c r="K52" s="3" t="n">
        <v>0</v>
      </c>
      <c r="L52" s="3" t="n">
        <v>2191</v>
      </c>
      <c r="M52" s="3" t="n">
        <v>558</v>
      </c>
      <c r="N52" s="3" t="n">
        <v>304</v>
      </c>
      <c r="O52" s="3">
        <f>SUM(C52:N52)</f>
        <v/>
      </c>
      <c r="P52" t="inlineStr"/>
    </row>
    <row r="53">
      <c r="A53" t="inlineStr">
        <is>
          <t>4300-0308</t>
        </is>
      </c>
      <c r="B53" s="7" t="inlineStr">
        <is>
          <t>Move-Out/Damaged Charges</t>
        </is>
      </c>
      <c r="C53" s="3" t="n">
        <v>0</v>
      </c>
      <c r="D53" s="3" t="n">
        <v>0</v>
      </c>
      <c r="E53" s="3" t="n">
        <v>0</v>
      </c>
      <c r="F53" s="3" t="n">
        <v>0</v>
      </c>
      <c r="G53" s="3" t="n">
        <v>0</v>
      </c>
      <c r="H53" s="3" t="n">
        <v>0</v>
      </c>
      <c r="I53" s="3" t="n">
        <v>199</v>
      </c>
      <c r="J53" s="3" t="n">
        <v>0</v>
      </c>
      <c r="K53" s="3" t="n">
        <v>0</v>
      </c>
      <c r="L53" s="3" t="n">
        <v>0</v>
      </c>
      <c r="M53" s="3" t="n">
        <v>0</v>
      </c>
      <c r="N53" s="3" t="n">
        <v>439.27</v>
      </c>
      <c r="O53" s="3">
        <f>SUM(C53:N53)</f>
        <v/>
      </c>
      <c r="P53" t="inlineStr"/>
    </row>
    <row r="54">
      <c r="A54" t="inlineStr">
        <is>
          <t>4300-0309</t>
        </is>
      </c>
      <c r="B54" s="7" t="inlineStr">
        <is>
          <t>Termination/Cancellation Fees Income</t>
        </is>
      </c>
      <c r="C54" s="3" t="n">
        <v>0</v>
      </c>
      <c r="D54" s="3" t="n">
        <v>0</v>
      </c>
      <c r="E54" s="3" t="n">
        <v>0</v>
      </c>
      <c r="F54" s="3" t="n">
        <v>0</v>
      </c>
      <c r="G54" s="3" t="n">
        <v>1809.65</v>
      </c>
      <c r="H54" s="3" t="n">
        <v>0</v>
      </c>
      <c r="I54" s="3" t="n">
        <v>0</v>
      </c>
      <c r="J54" s="3" t="n">
        <v>3098</v>
      </c>
      <c r="K54" s="3" t="n">
        <v>3638</v>
      </c>
      <c r="L54" s="3" t="n">
        <v>6672</v>
      </c>
      <c r="M54" s="3" t="n">
        <v>2198</v>
      </c>
      <c r="N54" s="3" t="n">
        <v>11229</v>
      </c>
      <c r="O54" s="3">
        <f>SUM(C54:N54)</f>
        <v/>
      </c>
      <c r="P54" t="inlineStr"/>
    </row>
    <row r="55">
      <c r="B55" s="8" t="inlineStr">
        <is>
          <t>Subtotal</t>
        </is>
      </c>
      <c r="C55" s="9">
        <f>SUM(C50:C54)</f>
        <v/>
      </c>
      <c r="D55" s="9">
        <f>SUM(D50:D54)</f>
        <v/>
      </c>
      <c r="E55" s="9">
        <f>SUM(E50:E54)</f>
        <v/>
      </c>
      <c r="F55" s="9">
        <f>SUM(F50:F54)</f>
        <v/>
      </c>
      <c r="G55" s="9">
        <f>SUM(G50:G54)</f>
        <v/>
      </c>
      <c r="H55" s="9">
        <f>SUM(H50:H54)</f>
        <v/>
      </c>
      <c r="I55" s="9">
        <f>SUM(I50:I54)</f>
        <v/>
      </c>
      <c r="J55" s="9">
        <f>SUM(J50:J54)</f>
        <v/>
      </c>
      <c r="K55" s="9">
        <f>SUM(K50:K54)</f>
        <v/>
      </c>
      <c r="L55" s="9">
        <f>SUM(L50:L54)</f>
        <v/>
      </c>
      <c r="M55" s="9">
        <f>SUM(M50:M54)</f>
        <v/>
      </c>
      <c r="N55" s="9">
        <f>SUM(N50:N54)</f>
        <v/>
      </c>
      <c r="O55" s="9">
        <f>SUM(C55:N55)</f>
        <v/>
      </c>
    </row>
    <row r="57">
      <c r="B57" s="6" t="inlineStr">
        <is>
          <t>UTILITY INCOME</t>
        </is>
      </c>
    </row>
    <row r="58">
      <c r="A58" t="inlineStr">
        <is>
          <t>4300-0501</t>
        </is>
      </c>
      <c r="B58" s="7" t="inlineStr">
        <is>
          <t>Income - Utility: Electricity</t>
        </is>
      </c>
      <c r="C58" s="3" t="n">
        <v>0</v>
      </c>
      <c r="D58" s="3" t="n">
        <v>0</v>
      </c>
      <c r="E58" s="3" t="n">
        <v>0</v>
      </c>
      <c r="F58" s="3" t="n">
        <v>0</v>
      </c>
      <c r="G58" s="3" t="n">
        <v>0</v>
      </c>
      <c r="H58" s="3" t="n">
        <v>0</v>
      </c>
      <c r="I58" s="3" t="n">
        <v>0</v>
      </c>
      <c r="J58" s="3" t="n">
        <v>257.19</v>
      </c>
      <c r="K58" s="3" t="n">
        <v>2053.15</v>
      </c>
      <c r="L58" s="3" t="n">
        <v>518.77</v>
      </c>
      <c r="M58" s="3" t="n">
        <v>3.06</v>
      </c>
      <c r="N58" s="3" t="n">
        <v>0</v>
      </c>
      <c r="O58" s="3">
        <f>SUM(C58:N58)</f>
        <v/>
      </c>
      <c r="P58" t="inlineStr"/>
    </row>
    <row r="59">
      <c r="A59" t="inlineStr">
        <is>
          <t>4300-0503</t>
        </is>
      </c>
      <c r="B59" s="7" t="inlineStr">
        <is>
          <t>Income - Utility: Reimbursement</t>
        </is>
      </c>
      <c r="C59" s="3" t="n">
        <v>0</v>
      </c>
      <c r="D59" s="3" t="n">
        <v>15</v>
      </c>
      <c r="E59" s="3" t="n">
        <v>10</v>
      </c>
      <c r="F59" s="3" t="n">
        <v>65</v>
      </c>
      <c r="G59" s="3" t="n">
        <v>70</v>
      </c>
      <c r="H59" s="3" t="n">
        <v>160</v>
      </c>
      <c r="I59" s="3" t="n">
        <v>224.26</v>
      </c>
      <c r="J59" s="3" t="n">
        <v>169.01</v>
      </c>
      <c r="K59" s="3" t="n">
        <v>339.28</v>
      </c>
      <c r="L59" s="3" t="n">
        <v>513.3099999999999</v>
      </c>
      <c r="M59" s="3" t="n">
        <v>559.6</v>
      </c>
      <c r="N59" s="3" t="n">
        <v>145.09</v>
      </c>
      <c r="O59" s="3">
        <f>SUM(C59:N59)</f>
        <v/>
      </c>
      <c r="P59" t="inlineStr"/>
    </row>
    <row r="60">
      <c r="A60" t="inlineStr">
        <is>
          <t>4300-0506</t>
        </is>
      </c>
      <c r="B60" s="7" t="inlineStr">
        <is>
          <t>Income - Utility: Valet Trash</t>
        </is>
      </c>
      <c r="C60" s="3" t="n">
        <v>0</v>
      </c>
      <c r="D60" s="3" t="n">
        <v>6</v>
      </c>
      <c r="E60" s="3" t="n">
        <v>53</v>
      </c>
      <c r="F60" s="3" t="n">
        <v>233</v>
      </c>
      <c r="G60" s="3" t="n">
        <v>313</v>
      </c>
      <c r="H60" s="3" t="n">
        <v>711</v>
      </c>
      <c r="I60" s="3" t="n">
        <v>1446</v>
      </c>
      <c r="J60" s="3" t="n">
        <v>2224</v>
      </c>
      <c r="K60" s="3" t="n">
        <v>2562</v>
      </c>
      <c r="L60" s="3" t="n">
        <v>2849</v>
      </c>
      <c r="M60" s="3" t="n">
        <v>3539</v>
      </c>
      <c r="N60" s="3" t="n">
        <v>4296</v>
      </c>
      <c r="O60" s="3">
        <f>SUM(C60:N60)</f>
        <v/>
      </c>
      <c r="P60" t="inlineStr"/>
    </row>
    <row r="61">
      <c r="A61" t="inlineStr">
        <is>
          <t>4300-0505</t>
        </is>
      </c>
      <c r="B61" s="7" t="inlineStr">
        <is>
          <t>Income - Utility: Trash</t>
        </is>
      </c>
      <c r="C61" s="3" t="n">
        <v>0</v>
      </c>
      <c r="D61" s="3" t="n">
        <v>3</v>
      </c>
      <c r="E61" s="3" t="n">
        <v>21</v>
      </c>
      <c r="F61" s="3" t="n">
        <v>107</v>
      </c>
      <c r="G61" s="3" t="n">
        <v>190</v>
      </c>
      <c r="H61" s="3" t="n">
        <v>387</v>
      </c>
      <c r="I61" s="3" t="n">
        <v>806</v>
      </c>
      <c r="J61" s="3" t="n">
        <v>1192</v>
      </c>
      <c r="K61" s="3" t="n">
        <v>1489</v>
      </c>
      <c r="L61" s="3" t="n">
        <v>1704</v>
      </c>
      <c r="M61" s="3" t="n">
        <v>2221</v>
      </c>
      <c r="N61" s="3" t="n">
        <v>1944</v>
      </c>
      <c r="O61" s="3">
        <f>SUM(C61:N61)</f>
        <v/>
      </c>
      <c r="P61" t="inlineStr"/>
    </row>
    <row r="62">
      <c r="A62" t="inlineStr">
        <is>
          <t>4300-0512</t>
        </is>
      </c>
      <c r="B62" s="7" t="inlineStr">
        <is>
          <t>Income - Utility: Water/Sewer</t>
        </is>
      </c>
      <c r="C62" s="3" t="n">
        <v>0</v>
      </c>
      <c r="D62" s="3" t="n">
        <v>0</v>
      </c>
      <c r="E62" s="3" t="n">
        <v>0</v>
      </c>
      <c r="F62" s="3" t="n">
        <v>0</v>
      </c>
      <c r="G62" s="3" t="n">
        <v>0</v>
      </c>
      <c r="H62" s="3" t="n">
        <v>0</v>
      </c>
      <c r="I62" s="3" t="n">
        <v>547.26</v>
      </c>
      <c r="J62" s="3" t="n">
        <v>470.05</v>
      </c>
      <c r="K62" s="3" t="n">
        <v>2577.81</v>
      </c>
      <c r="L62" s="3" t="n">
        <v>4475.38</v>
      </c>
      <c r="M62" s="3" t="n">
        <v>3034.09</v>
      </c>
      <c r="N62" s="3" t="n">
        <v>81.16</v>
      </c>
      <c r="O62" s="3">
        <f>SUM(C62:N62)</f>
        <v/>
      </c>
      <c r="P62" t="inlineStr"/>
    </row>
    <row r="63">
      <c r="B63" s="8" t="inlineStr">
        <is>
          <t>Subtotal</t>
        </is>
      </c>
      <c r="C63" s="9">
        <f>SUM(C58:C62)</f>
        <v/>
      </c>
      <c r="D63" s="9">
        <f>SUM(D58:D62)</f>
        <v/>
      </c>
      <c r="E63" s="9">
        <f>SUM(E58:E62)</f>
        <v/>
      </c>
      <c r="F63" s="9">
        <f>SUM(F58:F62)</f>
        <v/>
      </c>
      <c r="G63" s="9">
        <f>SUM(G58:G62)</f>
        <v/>
      </c>
      <c r="H63" s="9">
        <f>SUM(H58:H62)</f>
        <v/>
      </c>
      <c r="I63" s="9">
        <f>SUM(I58:I62)</f>
        <v/>
      </c>
      <c r="J63" s="9">
        <f>SUM(J58:J62)</f>
        <v/>
      </c>
      <c r="K63" s="9">
        <f>SUM(K58:K62)</f>
        <v/>
      </c>
      <c r="L63" s="9">
        <f>SUM(L58:L62)</f>
        <v/>
      </c>
      <c r="M63" s="9">
        <f>SUM(M58:M62)</f>
        <v/>
      </c>
      <c r="N63" s="9">
        <f>SUM(N58:N62)</f>
        <v/>
      </c>
      <c r="O63" s="9">
        <f>SUM(C63:N63)</f>
        <v/>
      </c>
    </row>
    <row r="65">
      <c r="B65" s="6" t="inlineStr">
        <is>
          <t>AMENITY INCOME</t>
        </is>
      </c>
    </row>
    <row r="66">
      <c r="A66" t="inlineStr">
        <is>
          <t>4300-0601</t>
        </is>
      </c>
      <c r="B66" s="7" t="inlineStr">
        <is>
          <t>Clubhouse Fees</t>
        </is>
      </c>
      <c r="C66" s="3" t="n">
        <v>0</v>
      </c>
      <c r="D66" s="3" t="n">
        <v>0</v>
      </c>
      <c r="E66" s="3" t="n">
        <v>0</v>
      </c>
      <c r="F66" s="3" t="n">
        <v>0</v>
      </c>
      <c r="G66" s="3" t="n">
        <v>0</v>
      </c>
      <c r="H66" s="3" t="n">
        <v>0</v>
      </c>
      <c r="I66" s="3" t="n">
        <v>0</v>
      </c>
      <c r="J66" s="3" t="n">
        <v>0</v>
      </c>
      <c r="K66" s="3" t="n">
        <v>0</v>
      </c>
      <c r="L66" s="3" t="n">
        <v>0</v>
      </c>
      <c r="M66" s="3" t="n">
        <v>0</v>
      </c>
      <c r="N66" s="3" t="n">
        <v>0</v>
      </c>
      <c r="O66" s="3">
        <f>SUM(C66:N66)</f>
        <v/>
      </c>
      <c r="P66" t="inlineStr"/>
    </row>
    <row r="67">
      <c r="A67" t="inlineStr">
        <is>
          <t>4300-0602</t>
        </is>
      </c>
      <c r="B67" s="7" t="inlineStr">
        <is>
          <t>Garage Rental</t>
        </is>
      </c>
      <c r="C67" s="3" t="n">
        <v>0</v>
      </c>
      <c r="D67" s="3" t="n">
        <v>0</v>
      </c>
      <c r="E67" s="3" t="n">
        <v>0</v>
      </c>
      <c r="F67" s="3" t="n">
        <v>0</v>
      </c>
      <c r="G67" s="3" t="n">
        <v>402</v>
      </c>
      <c r="H67" s="3" t="n">
        <v>1397</v>
      </c>
      <c r="I67" s="3" t="n">
        <v>3007</v>
      </c>
      <c r="J67" s="3" t="n">
        <v>4322</v>
      </c>
      <c r="K67" s="3" t="n">
        <v>5508</v>
      </c>
      <c r="L67" s="3" t="n">
        <v>6149</v>
      </c>
      <c r="M67" s="3" t="n">
        <v>6497</v>
      </c>
      <c r="N67" s="3" t="n">
        <v>7598</v>
      </c>
      <c r="O67" s="3">
        <f>SUM(C67:N67)</f>
        <v/>
      </c>
      <c r="P67" t="inlineStr">
        <is>
          <t>Garages are priced at $91 net effective based on actuals [Joel McGregor, 9/18/24]</t>
        </is>
      </c>
    </row>
    <row r="68">
      <c r="A68" t="inlineStr">
        <is>
          <t>4300-0603</t>
        </is>
      </c>
      <c r="B68" s="7" t="inlineStr">
        <is>
          <t>Parking - Resident</t>
        </is>
      </c>
      <c r="C68" s="3" t="n">
        <v>0</v>
      </c>
      <c r="D68" s="3" t="n">
        <v>0</v>
      </c>
      <c r="E68" s="3" t="n">
        <v>0</v>
      </c>
      <c r="F68" s="3" t="n">
        <v>0</v>
      </c>
      <c r="G68" s="3" t="n">
        <v>0</v>
      </c>
      <c r="H68" s="3" t="n">
        <v>56</v>
      </c>
      <c r="I68" s="3" t="n">
        <v>231</v>
      </c>
      <c r="J68" s="3" t="n">
        <v>616</v>
      </c>
      <c r="K68" s="3" t="n">
        <v>844</v>
      </c>
      <c r="L68" s="3" t="n">
        <v>1150</v>
      </c>
      <c r="M68" s="3" t="n">
        <v>1737</v>
      </c>
      <c r="N68" s="3" t="n">
        <v>1415</v>
      </c>
      <c r="O68" s="3">
        <f>SUM(C68:N68)</f>
        <v/>
      </c>
      <c r="P68" t="inlineStr">
        <is>
          <t>Carports are priced at $39 net effective based on actuals [Joel McGregor, 9/18/24]</t>
        </is>
      </c>
    </row>
    <row r="69">
      <c r="A69" t="inlineStr">
        <is>
          <t>4300-0604</t>
        </is>
      </c>
      <c r="B69" s="7" t="inlineStr">
        <is>
          <t>Amenity Fee</t>
        </is>
      </c>
      <c r="C69" s="3" t="n">
        <v>0</v>
      </c>
      <c r="D69" s="3" t="n">
        <v>8</v>
      </c>
      <c r="E69" s="3" t="n">
        <v>0</v>
      </c>
      <c r="F69" s="3" t="n">
        <v>-8</v>
      </c>
      <c r="G69" s="3" t="n">
        <v>0</v>
      </c>
      <c r="H69" s="3" t="n">
        <v>0</v>
      </c>
      <c r="I69" s="3" t="n">
        <v>0</v>
      </c>
      <c r="J69" s="3" t="n">
        <v>0</v>
      </c>
      <c r="K69" s="3" t="n">
        <v>0</v>
      </c>
      <c r="L69" s="3" t="n">
        <v>0</v>
      </c>
      <c r="M69" s="3" t="n">
        <v>4000</v>
      </c>
      <c r="N69" s="3" t="n">
        <v>4096</v>
      </c>
      <c r="O69" s="3">
        <f>SUM(C69:N69)</f>
        <v/>
      </c>
      <c r="P69" t="inlineStr"/>
    </row>
    <row r="70">
      <c r="A70" t="inlineStr">
        <is>
          <t>4300-0606</t>
        </is>
      </c>
      <c r="B70" s="7" t="inlineStr">
        <is>
          <t>Pet Fee - Non Refundable</t>
        </is>
      </c>
      <c r="C70" s="3" t="n">
        <v>0</v>
      </c>
      <c r="D70" s="3" t="n">
        <v>2000</v>
      </c>
      <c r="E70" s="3" t="n">
        <v>-2000</v>
      </c>
      <c r="F70" s="3" t="n">
        <v>1600</v>
      </c>
      <c r="G70" s="3" t="n">
        <v>8154</v>
      </c>
      <c r="H70" s="3" t="n">
        <v>1871</v>
      </c>
      <c r="I70" s="3" t="n">
        <v>150</v>
      </c>
      <c r="J70" s="3" t="n">
        <v>550</v>
      </c>
      <c r="K70" s="3" t="n">
        <v>150</v>
      </c>
      <c r="L70" s="3" t="n">
        <v>2400</v>
      </c>
      <c r="M70" s="3" t="n">
        <v>-650</v>
      </c>
      <c r="N70" s="3" t="n">
        <v>800</v>
      </c>
      <c r="O70" s="3">
        <f>SUM(C70:N70)</f>
        <v/>
      </c>
      <c r="P70" t="inlineStr"/>
    </row>
    <row r="71">
      <c r="A71" t="inlineStr">
        <is>
          <t>4300-0607</t>
        </is>
      </c>
      <c r="B71" s="7" t="inlineStr">
        <is>
          <t>Pet Rent</t>
        </is>
      </c>
      <c r="C71" s="3" t="n">
        <v>0</v>
      </c>
      <c r="D71" s="3" t="n">
        <v>2</v>
      </c>
      <c r="E71" s="3" t="n">
        <v>25</v>
      </c>
      <c r="F71" s="3" t="n">
        <v>75</v>
      </c>
      <c r="G71" s="3" t="n">
        <v>112</v>
      </c>
      <c r="H71" s="3" t="n">
        <v>278</v>
      </c>
      <c r="I71" s="3" t="n">
        <v>534</v>
      </c>
      <c r="J71" s="3" t="n">
        <v>683</v>
      </c>
      <c r="K71" s="3" t="n">
        <v>726</v>
      </c>
      <c r="L71" s="3" t="n">
        <v>853</v>
      </c>
      <c r="M71" s="3" t="n">
        <v>988</v>
      </c>
      <c r="N71" s="3" t="n">
        <v>923</v>
      </c>
      <c r="O71" s="3">
        <f>SUM(C71:N71)</f>
        <v/>
      </c>
      <c r="P71" t="inlineStr"/>
    </row>
    <row r="72">
      <c r="B72" s="8" t="inlineStr">
        <is>
          <t>Subtotal</t>
        </is>
      </c>
      <c r="C72" s="9">
        <f>SUM(C66:C71)</f>
        <v/>
      </c>
      <c r="D72" s="9">
        <f>SUM(D66:D71)</f>
        <v/>
      </c>
      <c r="E72" s="9">
        <f>SUM(E66:E71)</f>
        <v/>
      </c>
      <c r="F72" s="9">
        <f>SUM(F66:F71)</f>
        <v/>
      </c>
      <c r="G72" s="9">
        <f>SUM(G66:G71)</f>
        <v/>
      </c>
      <c r="H72" s="9">
        <f>SUM(H66:H71)</f>
        <v/>
      </c>
      <c r="I72" s="9">
        <f>SUM(I66:I71)</f>
        <v/>
      </c>
      <c r="J72" s="9">
        <f>SUM(J66:J71)</f>
        <v/>
      </c>
      <c r="K72" s="9">
        <f>SUM(K66:K71)</f>
        <v/>
      </c>
      <c r="L72" s="9">
        <f>SUM(L66:L71)</f>
        <v/>
      </c>
      <c r="M72" s="9">
        <f>SUM(M66:M71)</f>
        <v/>
      </c>
      <c r="N72" s="9">
        <f>SUM(N66:N71)</f>
        <v/>
      </c>
      <c r="O72" s="9">
        <f>SUM(C72:N72)</f>
        <v/>
      </c>
    </row>
    <row r="74">
      <c r="B74" s="6" t="inlineStr">
        <is>
          <t>CONTRACT INCOME</t>
        </is>
      </c>
    </row>
    <row r="75">
      <c r="A75" t="inlineStr">
        <is>
          <t>4300-0801</t>
        </is>
      </c>
      <c r="B75" s="7" t="inlineStr">
        <is>
          <t>Cable/Internet Income</t>
        </is>
      </c>
      <c r="C75" s="3" t="n">
        <v>0</v>
      </c>
      <c r="D75" s="3" t="n">
        <v>0</v>
      </c>
      <c r="E75" s="3" t="n">
        <v>0</v>
      </c>
      <c r="F75" s="3" t="n">
        <v>0</v>
      </c>
      <c r="G75" s="3" t="n">
        <v>0</v>
      </c>
      <c r="H75" s="3" t="n">
        <v>0</v>
      </c>
      <c r="I75" s="3" t="n">
        <v>288</v>
      </c>
      <c r="J75" s="3" t="n">
        <v>513</v>
      </c>
      <c r="K75" s="3" t="n">
        <v>0</v>
      </c>
      <c r="L75" s="3" t="n">
        <v>1349.01</v>
      </c>
      <c r="M75" s="3" t="n">
        <v>909</v>
      </c>
      <c r="N75" s="3" t="n">
        <v>1107</v>
      </c>
      <c r="O75" s="3">
        <f>SUM(C75:N75)</f>
        <v/>
      </c>
      <c r="P75" t="inlineStr">
        <is>
          <t>Assume quarterly payout with ATT rev share [Alexis Garcia, 11/11/24]</t>
        </is>
      </c>
    </row>
    <row r="76">
      <c r="B76" s="8" t="inlineStr">
        <is>
          <t>Subtotal</t>
        </is>
      </c>
      <c r="C76" s="9">
        <f>SUM(C75:C75)</f>
        <v/>
      </c>
      <c r="D76" s="9">
        <f>SUM(D75:D75)</f>
        <v/>
      </c>
      <c r="E76" s="9">
        <f>SUM(E75:E75)</f>
        <v/>
      </c>
      <c r="F76" s="9">
        <f>SUM(F75:F75)</f>
        <v/>
      </c>
      <c r="G76" s="9">
        <f>SUM(G75:G75)</f>
        <v/>
      </c>
      <c r="H76" s="9">
        <f>SUM(H75:H75)</f>
        <v/>
      </c>
      <c r="I76" s="9">
        <f>SUM(I75:I75)</f>
        <v/>
      </c>
      <c r="J76" s="9">
        <f>SUM(J75:J75)</f>
        <v/>
      </c>
      <c r="K76" s="9">
        <f>SUM(K75:K75)</f>
        <v/>
      </c>
      <c r="L76" s="9">
        <f>SUM(L75:L75)</f>
        <v/>
      </c>
      <c r="M76" s="9">
        <f>SUM(M75:M75)</f>
        <v/>
      </c>
      <c r="N76" s="9">
        <f>SUM(N75:N75)</f>
        <v/>
      </c>
      <c r="O76" s="9">
        <f>SUM(C76:N76)</f>
        <v/>
      </c>
    </row>
    <row r="78">
      <c r="B78" s="6" t="inlineStr">
        <is>
          <t>OTHER MISCELLANEOUS INCOME</t>
        </is>
      </c>
    </row>
    <row r="79">
      <c r="A79" t="inlineStr">
        <is>
          <t>4300-0903</t>
        </is>
      </c>
      <c r="B79" s="7" t="inlineStr">
        <is>
          <t>Miscellaneous Income</t>
        </is>
      </c>
      <c r="C79" s="3" t="n">
        <v>0</v>
      </c>
      <c r="D79" s="3" t="n">
        <v>0</v>
      </c>
      <c r="E79" s="3" t="n">
        <v>78</v>
      </c>
      <c r="F79" s="3" t="n">
        <v>326</v>
      </c>
      <c r="G79" s="3" t="n">
        <v>673</v>
      </c>
      <c r="H79" s="3" t="n">
        <v>1041</v>
      </c>
      <c r="I79" s="3" t="n">
        <v>1955</v>
      </c>
      <c r="J79" s="3" t="n">
        <v>2824</v>
      </c>
      <c r="K79" s="3" t="n">
        <v>3095</v>
      </c>
      <c r="L79" s="3" t="n">
        <v>3364</v>
      </c>
      <c r="M79" s="3" t="n">
        <v>963</v>
      </c>
      <c r="N79" s="3" t="n">
        <v>-19491.47</v>
      </c>
      <c r="O79" s="3">
        <f>SUM(C79:N79)</f>
        <v/>
      </c>
      <c r="P79" t="inlineStr"/>
    </row>
    <row r="80">
      <c r="B80" s="8" t="inlineStr">
        <is>
          <t>Subtotal</t>
        </is>
      </c>
      <c r="C80" s="9">
        <f>SUM(C79:C79)</f>
        <v/>
      </c>
      <c r="D80" s="9">
        <f>SUM(D79:D79)</f>
        <v/>
      </c>
      <c r="E80" s="9">
        <f>SUM(E79:E79)</f>
        <v/>
      </c>
      <c r="F80" s="9">
        <f>SUM(F79:F79)</f>
        <v/>
      </c>
      <c r="G80" s="9">
        <f>SUM(G79:G79)</f>
        <v/>
      </c>
      <c r="H80" s="9">
        <f>SUM(H79:H79)</f>
        <v/>
      </c>
      <c r="I80" s="9">
        <f>SUM(I79:I79)</f>
        <v/>
      </c>
      <c r="J80" s="9">
        <f>SUM(J79:J79)</f>
        <v/>
      </c>
      <c r="K80" s="9">
        <f>SUM(K79:K79)</f>
        <v/>
      </c>
      <c r="L80" s="9">
        <f>SUM(L79:L79)</f>
        <v/>
      </c>
      <c r="M80" s="9">
        <f>SUM(M79:M79)</f>
        <v/>
      </c>
      <c r="N80" s="9">
        <f>SUM(N79:N79)</f>
        <v/>
      </c>
      <c r="O80" s="9">
        <f>SUM(C80:N80)</f>
        <v/>
      </c>
    </row>
    <row r="82">
      <c r="B82" s="5" t="inlineStr">
        <is>
          <t>Total Other Income</t>
        </is>
      </c>
      <c r="C82" s="10">
        <f>C47+C55+C63+C72+C76+C80</f>
        <v/>
      </c>
      <c r="D82" s="10">
        <f>D47+D55+D63+D72+D76+D80</f>
        <v/>
      </c>
      <c r="E82" s="10">
        <f>E47+E55+E63+E72+E76+E80</f>
        <v/>
      </c>
      <c r="F82" s="10">
        <f>F47+F55+F63+F72+F76+F80</f>
        <v/>
      </c>
      <c r="G82" s="10">
        <f>G47+G55+G63+G72+G76+G80</f>
        <v/>
      </c>
      <c r="H82" s="10">
        <f>H47+H55+H63+H72+H76+H80</f>
        <v/>
      </c>
      <c r="I82" s="10">
        <f>I47+I55+I63+I72+I76+I80</f>
        <v/>
      </c>
      <c r="J82" s="10">
        <f>J47+J55+J63+J72+J76+J80</f>
        <v/>
      </c>
      <c r="K82" s="10">
        <f>K47+K55+K63+K72+K76+K80</f>
        <v/>
      </c>
      <c r="L82" s="10">
        <f>L47+L55+L63+L72+L76+L80</f>
        <v/>
      </c>
      <c r="M82" s="10">
        <f>M47+M55+M63+M72+M76+M80</f>
        <v/>
      </c>
      <c r="N82" s="10">
        <f>N47+N55+N63+N72+N76+N80</f>
        <v/>
      </c>
      <c r="O82" s="10">
        <f>SUM(C82:N82)</f>
        <v/>
      </c>
    </row>
    <row r="84">
      <c r="B84" s="5" t="inlineStr">
        <is>
          <t>PAYROLL</t>
        </is>
      </c>
    </row>
    <row r="85">
      <c r="B85" s="6" t="inlineStr">
        <is>
          <t>COMPENSATION EXPENSE - MAINTENANCE</t>
        </is>
      </c>
    </row>
    <row r="86">
      <c r="A86" t="inlineStr">
        <is>
          <t>5010-1000</t>
        </is>
      </c>
      <c r="B86" s="7" t="inlineStr">
        <is>
          <t>Salaries &amp; Wages - Maint</t>
        </is>
      </c>
      <c r="C86" s="3" t="n">
        <v>0</v>
      </c>
      <c r="D86" s="3" t="n">
        <v>0</v>
      </c>
      <c r="E86" s="3" t="n">
        <v>3810.2</v>
      </c>
      <c r="F86" s="3" t="n">
        <v>3467.24</v>
      </c>
      <c r="G86" s="3" t="n">
        <v>6888.8</v>
      </c>
      <c r="H86" s="3" t="n">
        <v>7725.36</v>
      </c>
      <c r="I86" s="3" t="n">
        <v>7949.44</v>
      </c>
      <c r="J86" s="3" t="n">
        <v>11609.05</v>
      </c>
      <c r="K86" s="3" t="n">
        <v>7891.94</v>
      </c>
      <c r="L86" s="3" t="n">
        <v>8566.950000000001</v>
      </c>
      <c r="M86" s="3" t="n">
        <v>8393.030000000001</v>
      </c>
      <c r="N86" s="3" t="n">
        <v>6184.3</v>
      </c>
      <c r="O86" s="3">
        <f>SUM(C86:N86)</f>
        <v/>
      </c>
      <c r="P86" t="inlineStr">
        <is>
          <t>MS at $62,400 annually; 1 tech at $26 per hr; 1 tech at $23 per hr [Joel McGregor, 10/24/24]</t>
        </is>
      </c>
    </row>
    <row r="87">
      <c r="A87" t="inlineStr">
        <is>
          <t>5010-3000</t>
        </is>
      </c>
      <c r="B87" s="7" t="inlineStr">
        <is>
          <t>Bonuses - Maint</t>
        </is>
      </c>
      <c r="C87" s="3" t="n">
        <v>0</v>
      </c>
      <c r="D87" s="3" t="n">
        <v>0</v>
      </c>
      <c r="E87" s="3" t="n">
        <v>0</v>
      </c>
      <c r="F87" s="3" t="n">
        <v>0</v>
      </c>
      <c r="G87" s="3" t="n">
        <v>200</v>
      </c>
      <c r="H87" s="3" t="n">
        <v>0</v>
      </c>
      <c r="I87" s="3" t="n">
        <v>0</v>
      </c>
      <c r="J87" s="3" t="n">
        <v>2627</v>
      </c>
      <c r="K87" s="3" t="n">
        <v>0</v>
      </c>
      <c r="L87" s="3" t="n">
        <v>0</v>
      </c>
      <c r="M87" s="3" t="n">
        <v>2601</v>
      </c>
      <c r="N87" s="3" t="n">
        <v>1248</v>
      </c>
      <c r="O87" s="3">
        <f>SUM(C87:N87)</f>
        <v/>
      </c>
      <c r="P87" t="inlineStr">
        <is>
          <t>assume 65% achievement [Alexis Garcia, 11/11/24]</t>
        </is>
      </c>
    </row>
    <row r="88">
      <c r="A88" t="inlineStr">
        <is>
          <t>5010-4000</t>
        </is>
      </c>
      <c r="B88" s="7" t="inlineStr">
        <is>
          <t>Commissions - Maint</t>
        </is>
      </c>
      <c r="C88" s="3" t="n">
        <v>0</v>
      </c>
      <c r="D88" s="3" t="n">
        <v>0</v>
      </c>
      <c r="E88" s="3" t="n">
        <v>0</v>
      </c>
      <c r="F88" s="3" t="n">
        <v>0</v>
      </c>
      <c r="G88" s="3" t="n">
        <v>0</v>
      </c>
      <c r="H88" s="3" t="n">
        <v>0</v>
      </c>
      <c r="I88" s="3" t="n">
        <v>0</v>
      </c>
      <c r="J88" s="3" t="n">
        <v>0</v>
      </c>
      <c r="K88" s="3" t="n">
        <v>0</v>
      </c>
      <c r="L88" s="3" t="n">
        <v>0</v>
      </c>
      <c r="M88" s="3" t="n">
        <v>0</v>
      </c>
      <c r="N88" s="3" t="n">
        <v>0</v>
      </c>
      <c r="O88" s="3">
        <f>SUM(C88:N88)</f>
        <v/>
      </c>
      <c r="P88" t="inlineStr"/>
    </row>
    <row r="89">
      <c r="A89" t="inlineStr">
        <is>
          <t>5010-5000</t>
        </is>
      </c>
      <c r="B89" s="7" t="inlineStr">
        <is>
          <t>Overtime - Maint</t>
        </is>
      </c>
      <c r="C89" s="3" t="n">
        <v>0</v>
      </c>
      <c r="D89" s="3" t="n">
        <v>0</v>
      </c>
      <c r="E89" s="3" t="n">
        <v>31.16</v>
      </c>
      <c r="F89" s="3" t="n">
        <v>82.84999999999999</v>
      </c>
      <c r="G89" s="3" t="n">
        <v>251.06</v>
      </c>
      <c r="H89" s="3" t="n">
        <v>438.39</v>
      </c>
      <c r="I89" s="3" t="n">
        <v>982.13</v>
      </c>
      <c r="J89" s="3" t="n">
        <v>1957.08</v>
      </c>
      <c r="K89" s="3" t="n">
        <v>850.17</v>
      </c>
      <c r="L89" s="3" t="n">
        <v>639.63</v>
      </c>
      <c r="M89" s="3" t="n">
        <v>1274.47</v>
      </c>
      <c r="N89" s="3" t="n">
        <v>316.09</v>
      </c>
      <c r="O89" s="3">
        <f>SUM(C89:N89)</f>
        <v/>
      </c>
      <c r="P89" t="inlineStr">
        <is>
          <t>Assume 20 hrs/month [Alexis Garcia, 11/11/24]</t>
        </is>
      </c>
    </row>
    <row r="90">
      <c r="B90" s="8" t="inlineStr">
        <is>
          <t>Subtotal</t>
        </is>
      </c>
      <c r="C90" s="9">
        <f>SUM(C86:C89)</f>
        <v/>
      </c>
      <c r="D90" s="9">
        <f>SUM(D86:D89)</f>
        <v/>
      </c>
      <c r="E90" s="9">
        <f>SUM(E86:E89)</f>
        <v/>
      </c>
      <c r="F90" s="9">
        <f>SUM(F86:F89)</f>
        <v/>
      </c>
      <c r="G90" s="9">
        <f>SUM(G86:G89)</f>
        <v/>
      </c>
      <c r="H90" s="9">
        <f>SUM(H86:H89)</f>
        <v/>
      </c>
      <c r="I90" s="9">
        <f>SUM(I86:I89)</f>
        <v/>
      </c>
      <c r="J90" s="9">
        <f>SUM(J86:J89)</f>
        <v/>
      </c>
      <c r="K90" s="9">
        <f>SUM(K86:K89)</f>
        <v/>
      </c>
      <c r="L90" s="9">
        <f>SUM(L86:L89)</f>
        <v/>
      </c>
      <c r="M90" s="9">
        <f>SUM(M86:M89)</f>
        <v/>
      </c>
      <c r="N90" s="9">
        <f>SUM(N86:N89)</f>
        <v/>
      </c>
      <c r="O90" s="9">
        <f>SUM(C90:N90)</f>
        <v/>
      </c>
    </row>
    <row r="92">
      <c r="B92" s="6" t="inlineStr">
        <is>
          <t>COMPENSATION EXPENSE - LEASING</t>
        </is>
      </c>
    </row>
    <row r="93">
      <c r="A93" t="inlineStr">
        <is>
          <t>5015-1000</t>
        </is>
      </c>
      <c r="B93" s="7" t="inlineStr">
        <is>
          <t>Salaries &amp; Wages - Leasing</t>
        </is>
      </c>
      <c r="C93" s="3" t="n">
        <v>12888.7</v>
      </c>
      <c r="D93" s="3" t="n">
        <v>10288.54</v>
      </c>
      <c r="E93" s="3" t="n">
        <v>15549.54</v>
      </c>
      <c r="F93" s="3" t="n">
        <v>12017.2</v>
      </c>
      <c r="G93" s="3" t="n">
        <v>13633.68</v>
      </c>
      <c r="H93" s="3" t="n">
        <v>10876.04</v>
      </c>
      <c r="I93" s="3" t="n">
        <v>10727.8</v>
      </c>
      <c r="J93" s="3" t="n">
        <v>21505.12</v>
      </c>
      <c r="K93" s="3" t="n">
        <v>15066.45</v>
      </c>
      <c r="L93" s="3" t="n">
        <v>15393.62</v>
      </c>
      <c r="M93" s="3" t="n">
        <v>16767.55</v>
      </c>
      <c r="N93" s="3" t="n">
        <v>17854.89</v>
      </c>
      <c r="O93" s="3">
        <f>SUM(C93:N93)</f>
        <v/>
      </c>
      <c r="P93" t="inlineStr">
        <is>
          <t>PM at $97k, AM at $27/hr, LC at $22/hr, LC at $21/hr [Joel McGregor, 10/24/24]</t>
        </is>
      </c>
    </row>
    <row r="94">
      <c r="A94" t="inlineStr">
        <is>
          <t>5015-3000</t>
        </is>
      </c>
      <c r="B94" s="7" t="inlineStr">
        <is>
          <t>Bonuses - Leasing</t>
        </is>
      </c>
      <c r="C94" s="3" t="n">
        <v>0</v>
      </c>
      <c r="D94" s="3" t="n">
        <v>0</v>
      </c>
      <c r="E94" s="3" t="n">
        <v>0</v>
      </c>
      <c r="F94" s="3" t="n">
        <v>500</v>
      </c>
      <c r="G94" s="3" t="n">
        <v>1437.27</v>
      </c>
      <c r="H94" s="3" t="n">
        <v>0</v>
      </c>
      <c r="I94" s="3" t="n">
        <v>500</v>
      </c>
      <c r="J94" s="3" t="n">
        <v>4850</v>
      </c>
      <c r="K94" s="3" t="n">
        <v>2400</v>
      </c>
      <c r="L94" s="3" t="n">
        <v>1000</v>
      </c>
      <c r="M94" s="3" t="n">
        <v>7225</v>
      </c>
      <c r="N94" s="3" t="n">
        <v>5542</v>
      </c>
      <c r="O94" s="3">
        <f>SUM(C94:N94)</f>
        <v/>
      </c>
      <c r="P94" t="inlineStr">
        <is>
          <t>assume 65% achievement [Alexis Garcia, 11/11/24]</t>
        </is>
      </c>
    </row>
    <row r="95">
      <c r="A95" t="inlineStr">
        <is>
          <t>5015-4000</t>
        </is>
      </c>
      <c r="B95" s="7" t="inlineStr">
        <is>
          <t>Commissions - Leasing</t>
        </is>
      </c>
      <c r="C95" s="3" t="n">
        <v>191.25</v>
      </c>
      <c r="D95" s="3" t="n">
        <v>0</v>
      </c>
      <c r="E95" s="3" t="n">
        <v>145.57</v>
      </c>
      <c r="F95" s="3" t="n">
        <v>136.41</v>
      </c>
      <c r="G95" s="3" t="n">
        <v>1128.51</v>
      </c>
      <c r="H95" s="3" t="n">
        <v>1673.58</v>
      </c>
      <c r="I95" s="3" t="n">
        <v>5957.33</v>
      </c>
      <c r="J95" s="3" t="n">
        <v>9066.17</v>
      </c>
      <c r="K95" s="3" t="n">
        <v>7889.63</v>
      </c>
      <c r="L95" s="3" t="n">
        <v>3327.84</v>
      </c>
      <c r="M95" s="3" t="n">
        <v>4591.66</v>
      </c>
      <c r="N95" s="3" t="n">
        <v>9592.6</v>
      </c>
      <c r="O95" s="3">
        <f>SUM(C95:N95)</f>
        <v/>
      </c>
      <c r="P95" t="inlineStr"/>
    </row>
    <row r="96">
      <c r="A96" t="inlineStr">
        <is>
          <t>5015-5000</t>
        </is>
      </c>
      <c r="B96" s="7" t="inlineStr">
        <is>
          <t>Overtime - Leasing</t>
        </is>
      </c>
      <c r="C96" s="3" t="n">
        <v>46.13</v>
      </c>
      <c r="D96" s="3" t="n">
        <v>244.64</v>
      </c>
      <c r="E96" s="3" t="n">
        <v>112.98</v>
      </c>
      <c r="F96" s="3" t="n">
        <v>270.35</v>
      </c>
      <c r="G96" s="3" t="n">
        <v>114.88</v>
      </c>
      <c r="H96" s="3" t="n">
        <v>217.72</v>
      </c>
      <c r="I96" s="3" t="n">
        <v>205.26</v>
      </c>
      <c r="J96" s="3" t="n">
        <v>531.72</v>
      </c>
      <c r="K96" s="3" t="n">
        <v>714.35</v>
      </c>
      <c r="L96" s="3" t="n">
        <v>1027.46</v>
      </c>
      <c r="M96" s="3" t="n">
        <v>939.33</v>
      </c>
      <c r="N96" s="3" t="n">
        <v>1059.13</v>
      </c>
      <c r="O96" s="3">
        <f>SUM(C96:N96)</f>
        <v/>
      </c>
      <c r="P96" t="inlineStr"/>
    </row>
    <row r="97">
      <c r="B97" s="8" t="inlineStr">
        <is>
          <t>Subtotal</t>
        </is>
      </c>
      <c r="C97" s="9">
        <f>SUM(C93:C96)</f>
        <v/>
      </c>
      <c r="D97" s="9">
        <f>SUM(D93:D96)</f>
        <v/>
      </c>
      <c r="E97" s="9">
        <f>SUM(E93:E96)</f>
        <v/>
      </c>
      <c r="F97" s="9">
        <f>SUM(F93:F96)</f>
        <v/>
      </c>
      <c r="G97" s="9">
        <f>SUM(G93:G96)</f>
        <v/>
      </c>
      <c r="H97" s="9">
        <f>SUM(H93:H96)</f>
        <v/>
      </c>
      <c r="I97" s="9">
        <f>SUM(I93:I96)</f>
        <v/>
      </c>
      <c r="J97" s="9">
        <f>SUM(J93:J96)</f>
        <v/>
      </c>
      <c r="K97" s="9">
        <f>SUM(K93:K96)</f>
        <v/>
      </c>
      <c r="L97" s="9">
        <f>SUM(L93:L96)</f>
        <v/>
      </c>
      <c r="M97" s="9">
        <f>SUM(M93:M96)</f>
        <v/>
      </c>
      <c r="N97" s="9">
        <f>SUM(N93:N96)</f>
        <v/>
      </c>
      <c r="O97" s="9">
        <f>SUM(C97:N97)</f>
        <v/>
      </c>
    </row>
    <row r="99">
      <c r="B99" s="6" t="inlineStr">
        <is>
          <t>OTHER PAYROLL RELATED COSTS</t>
        </is>
      </c>
    </row>
    <row r="100">
      <c r="A100" t="inlineStr">
        <is>
          <t>5032-0000</t>
        </is>
      </c>
      <c r="B100" s="7" t="inlineStr">
        <is>
          <t>Teammate Discounts</t>
        </is>
      </c>
      <c r="C100" s="3" t="n">
        <v>0</v>
      </c>
      <c r="D100" s="3" t="n">
        <v>145</v>
      </c>
      <c r="E100" s="3" t="n">
        <v>841</v>
      </c>
      <c r="F100" s="3" t="n">
        <v>3469</v>
      </c>
      <c r="G100" s="3" t="n">
        <v>4960</v>
      </c>
      <c r="H100" s="3" t="n">
        <v>5505.4</v>
      </c>
      <c r="I100" s="3" t="n">
        <v>6192.4</v>
      </c>
      <c r="J100" s="3" t="n">
        <v>4437.4</v>
      </c>
      <c r="K100" s="3" t="n">
        <v>5309.4</v>
      </c>
      <c r="L100" s="3" t="n">
        <v>8974.26</v>
      </c>
      <c r="M100" s="3" t="n">
        <v>9895</v>
      </c>
      <c r="N100" s="3" t="n">
        <v>10106</v>
      </c>
      <c r="O100" s="3">
        <f>SUM(C100:N100)</f>
        <v/>
      </c>
      <c r="P100" t="inlineStr"/>
    </row>
    <row r="101">
      <c r="A101" t="inlineStr">
        <is>
          <t>5035-0000</t>
        </is>
      </c>
      <c r="B101" s="7" t="inlineStr">
        <is>
          <t>Temporary Help</t>
        </is>
      </c>
      <c r="C101" s="3" t="n">
        <v>0</v>
      </c>
      <c r="D101" s="3" t="n">
        <v>0</v>
      </c>
      <c r="E101" s="3" t="n">
        <v>746.76</v>
      </c>
      <c r="F101" s="3" t="n">
        <v>1153.86</v>
      </c>
      <c r="G101" s="3" t="n">
        <v>202.98</v>
      </c>
      <c r="H101" s="3" t="n">
        <v>7016.91</v>
      </c>
      <c r="I101" s="3" t="n">
        <v>2915.33</v>
      </c>
      <c r="J101" s="3" t="n">
        <v>263.42</v>
      </c>
      <c r="K101" s="3" t="n">
        <v>1449.62</v>
      </c>
      <c r="L101" s="3" t="n">
        <v>0</v>
      </c>
      <c r="M101" s="3" t="n">
        <v>0</v>
      </c>
      <c r="N101" s="3" t="n">
        <v>0</v>
      </c>
      <c r="O101" s="3">
        <f>SUM(C101:N101)</f>
        <v/>
      </c>
      <c r="P101" t="inlineStr"/>
    </row>
    <row r="102">
      <c r="A102" t="inlineStr">
        <is>
          <t>5037-0000</t>
        </is>
      </c>
      <c r="B102" s="7" t="inlineStr">
        <is>
          <t>Payroll Processing Fees (Payroll Burden)</t>
        </is>
      </c>
      <c r="C102" s="3" t="n">
        <v>4200.34</v>
      </c>
      <c r="D102" s="3" t="n">
        <v>3370.61</v>
      </c>
      <c r="E102" s="3" t="n">
        <v>6287.79</v>
      </c>
      <c r="F102" s="3" t="n">
        <v>5271.68</v>
      </c>
      <c r="G102" s="3" t="n">
        <v>7562.93</v>
      </c>
      <c r="H102" s="3" t="n">
        <v>6691.53</v>
      </c>
      <c r="I102" s="3" t="n">
        <v>8407.01</v>
      </c>
      <c r="J102" s="3" t="n">
        <v>16680.34</v>
      </c>
      <c r="K102" s="3" t="n">
        <v>11133.61</v>
      </c>
      <c r="L102" s="3" t="n">
        <v>9579.360000000001</v>
      </c>
      <c r="M102" s="3" t="n">
        <v>13367.05</v>
      </c>
      <c r="N102" s="3" t="n">
        <v>12331.83</v>
      </c>
      <c r="O102" s="3">
        <f>SUM(C102:N102)</f>
        <v/>
      </c>
      <c r="P102" t="inlineStr"/>
    </row>
    <row r="103">
      <c r="A103" t="inlineStr">
        <is>
          <t>5040-0000</t>
        </is>
      </c>
      <c r="B103" s="7" t="inlineStr">
        <is>
          <t>Payroll Allocation (Centralized Support)</t>
        </is>
      </c>
      <c r="C103" s="3" t="n">
        <v>0</v>
      </c>
      <c r="D103" s="3" t="n">
        <v>0</v>
      </c>
      <c r="E103" s="3" t="n">
        <v>1944</v>
      </c>
      <c r="F103" s="3" t="n">
        <v>1944</v>
      </c>
      <c r="G103" s="3" t="n">
        <v>1944</v>
      </c>
      <c r="H103" s="3" t="n">
        <v>1944</v>
      </c>
      <c r="I103" s="3" t="n">
        <v>1944</v>
      </c>
      <c r="J103" s="3" t="n">
        <v>1944</v>
      </c>
      <c r="K103" s="3" t="n">
        <v>1944</v>
      </c>
      <c r="L103" s="3" t="n">
        <v>1944</v>
      </c>
      <c r="M103" s="3" t="n">
        <v>1944</v>
      </c>
      <c r="N103" s="3" t="n">
        <v>1944</v>
      </c>
      <c r="O103" s="3">
        <f>SUM(C103:N103)</f>
        <v/>
      </c>
      <c r="P103" t="inlineStr"/>
    </row>
    <row r="104">
      <c r="A104" t="inlineStr">
        <is>
          <t>5050-0000</t>
        </is>
      </c>
      <c r="B104" s="7" t="inlineStr">
        <is>
          <t>Cell Phone Allowance</t>
        </is>
      </c>
      <c r="C104" s="3" t="n">
        <v>0</v>
      </c>
      <c r="D104" s="3" t="n">
        <v>0</v>
      </c>
      <c r="E104" s="3" t="n">
        <v>0</v>
      </c>
      <c r="F104" s="3" t="n">
        <v>50</v>
      </c>
      <c r="G104" s="3" t="n">
        <v>100</v>
      </c>
      <c r="H104" s="3" t="n">
        <v>100</v>
      </c>
      <c r="I104" s="3" t="n">
        <v>103.75</v>
      </c>
      <c r="J104" s="3" t="n">
        <v>100</v>
      </c>
      <c r="K104" s="3" t="n">
        <v>100</v>
      </c>
      <c r="L104" s="3" t="n">
        <v>100</v>
      </c>
      <c r="M104" s="3" t="n">
        <v>100</v>
      </c>
      <c r="N104" s="3" t="n">
        <v>100</v>
      </c>
      <c r="O104" s="3">
        <f>SUM(C104:N104)</f>
        <v/>
      </c>
      <c r="P104" t="inlineStr">
        <is>
          <t>PM &amp; MS at $50 per month [Joel McGregor, 10/28/24]</t>
        </is>
      </c>
    </row>
    <row r="105">
      <c r="B105" s="8" t="inlineStr">
        <is>
          <t>Subtotal</t>
        </is>
      </c>
      <c r="C105" s="9">
        <f>SUM(C100:C104)</f>
        <v/>
      </c>
      <c r="D105" s="9">
        <f>SUM(D100:D104)</f>
        <v/>
      </c>
      <c r="E105" s="9">
        <f>SUM(E100:E104)</f>
        <v/>
      </c>
      <c r="F105" s="9">
        <f>SUM(F100:F104)</f>
        <v/>
      </c>
      <c r="G105" s="9">
        <f>SUM(G100:G104)</f>
        <v/>
      </c>
      <c r="H105" s="9">
        <f>SUM(H100:H104)</f>
        <v/>
      </c>
      <c r="I105" s="9">
        <f>SUM(I100:I104)</f>
        <v/>
      </c>
      <c r="J105" s="9">
        <f>SUM(J100:J104)</f>
        <v/>
      </c>
      <c r="K105" s="9">
        <f>SUM(K100:K104)</f>
        <v/>
      </c>
      <c r="L105" s="9">
        <f>SUM(L100:L104)</f>
        <v/>
      </c>
      <c r="M105" s="9">
        <f>SUM(M100:M104)</f>
        <v/>
      </c>
      <c r="N105" s="9">
        <f>SUM(N100:N104)</f>
        <v/>
      </c>
      <c r="O105" s="9">
        <f>SUM(C105:N105)</f>
        <v/>
      </c>
    </row>
    <row r="107">
      <c r="B107" s="6" t="inlineStr">
        <is>
          <t>NON-DEDUCTIBLE G &amp; A EXPENSES</t>
        </is>
      </c>
    </row>
    <row r="108">
      <c r="A108" t="inlineStr">
        <is>
          <t>5822-0000</t>
        </is>
      </c>
      <c r="B108" s="7" t="inlineStr">
        <is>
          <t>Entertainment</t>
        </is>
      </c>
      <c r="C108" s="3" t="n">
        <v>0</v>
      </c>
      <c r="D108" s="3" t="n">
        <v>0</v>
      </c>
      <c r="E108" s="3" t="n">
        <v>0</v>
      </c>
      <c r="F108" s="3" t="n">
        <v>0</v>
      </c>
      <c r="G108" s="3" t="n">
        <v>0</v>
      </c>
      <c r="H108" s="3" t="n">
        <v>0</v>
      </c>
      <c r="I108" s="3" t="n">
        <v>0</v>
      </c>
      <c r="J108" s="3" t="n">
        <v>0</v>
      </c>
      <c r="K108" s="3" t="n">
        <v>0</v>
      </c>
      <c r="L108" s="3" t="n">
        <v>0</v>
      </c>
      <c r="M108" s="3" t="n">
        <v>0</v>
      </c>
      <c r="N108" s="3" t="n">
        <v>0</v>
      </c>
      <c r="O108" s="3">
        <f>SUM(C108:N108)</f>
        <v/>
      </c>
      <c r="P108" t="inlineStr"/>
    </row>
    <row r="109">
      <c r="A109" t="inlineStr">
        <is>
          <t>5823-0000</t>
        </is>
      </c>
      <c r="B109" s="7" t="inlineStr">
        <is>
          <t>Meals</t>
        </is>
      </c>
      <c r="C109" s="3" t="n">
        <v>0</v>
      </c>
      <c r="D109" s="3" t="n">
        <v>0</v>
      </c>
      <c r="E109" s="3" t="n">
        <v>-11.1</v>
      </c>
      <c r="F109" s="3" t="n">
        <v>0</v>
      </c>
      <c r="G109" s="3" t="n">
        <v>0</v>
      </c>
      <c r="H109" s="3" t="n">
        <v>118.92</v>
      </c>
      <c r="I109" s="3" t="n">
        <v>0</v>
      </c>
      <c r="J109" s="3" t="n">
        <v>0</v>
      </c>
      <c r="K109" s="3" t="n">
        <v>0</v>
      </c>
      <c r="L109" s="3" t="n">
        <v>136.38</v>
      </c>
      <c r="M109" s="3" t="n">
        <v>0</v>
      </c>
      <c r="N109" s="3" t="n">
        <v>0</v>
      </c>
      <c r="O109" s="3">
        <f>SUM(C109:N109)</f>
        <v/>
      </c>
      <c r="P109" t="inlineStr">
        <is>
          <t>Assumes $150 for Meals [Joel McGregor, 10/28/24]</t>
        </is>
      </c>
    </row>
    <row r="110">
      <c r="B110" s="8" t="inlineStr">
        <is>
          <t>Subtotal</t>
        </is>
      </c>
      <c r="C110" s="9">
        <f>SUM(C108:C109)</f>
        <v/>
      </c>
      <c r="D110" s="9">
        <f>SUM(D108:D109)</f>
        <v/>
      </c>
      <c r="E110" s="9">
        <f>SUM(E108:E109)</f>
        <v/>
      </c>
      <c r="F110" s="9">
        <f>SUM(F108:F109)</f>
        <v/>
      </c>
      <c r="G110" s="9">
        <f>SUM(G108:G109)</f>
        <v/>
      </c>
      <c r="H110" s="9">
        <f>SUM(H108:H109)</f>
        <v/>
      </c>
      <c r="I110" s="9">
        <f>SUM(I108:I109)</f>
        <v/>
      </c>
      <c r="J110" s="9">
        <f>SUM(J108:J109)</f>
        <v/>
      </c>
      <c r="K110" s="9">
        <f>SUM(K108:K109)</f>
        <v/>
      </c>
      <c r="L110" s="9">
        <f>SUM(L108:L109)</f>
        <v/>
      </c>
      <c r="M110" s="9">
        <f>SUM(M108:M109)</f>
        <v/>
      </c>
      <c r="N110" s="9">
        <f>SUM(N108:N109)</f>
        <v/>
      </c>
      <c r="O110" s="9">
        <f>SUM(C110:N110)</f>
        <v/>
      </c>
    </row>
    <row r="112">
      <c r="B112" s="5" t="inlineStr">
        <is>
          <t>Total Payroll</t>
        </is>
      </c>
      <c r="C112" s="10">
        <f>C90+C97+C105+C110</f>
        <v/>
      </c>
      <c r="D112" s="10">
        <f>D90+D97+D105+D110</f>
        <v/>
      </c>
      <c r="E112" s="10">
        <f>E90+E97+E105+E110</f>
        <v/>
      </c>
      <c r="F112" s="10">
        <f>F90+F97+F105+F110</f>
        <v/>
      </c>
      <c r="G112" s="10">
        <f>G90+G97+G105+G110</f>
        <v/>
      </c>
      <c r="H112" s="10">
        <f>H90+H97+H105+H110</f>
        <v/>
      </c>
      <c r="I112" s="10">
        <f>I90+I97+I105+I110</f>
        <v/>
      </c>
      <c r="J112" s="10">
        <f>J90+J97+J105+J110</f>
        <v/>
      </c>
      <c r="K112" s="10">
        <f>K90+K97+K105+K110</f>
        <v/>
      </c>
      <c r="L112" s="10">
        <f>L90+L97+L105+L110</f>
        <v/>
      </c>
      <c r="M112" s="10">
        <f>M90+M97+M105+M110</f>
        <v/>
      </c>
      <c r="N112" s="10">
        <f>N90+N97+N105+N110</f>
        <v/>
      </c>
      <c r="O112" s="10">
        <f>SUM(C112:N112)</f>
        <v/>
      </c>
    </row>
    <row r="114">
      <c r="B114" s="5" t="inlineStr">
        <is>
          <t>MAINTENANCE &amp; CONTRACTS</t>
        </is>
      </c>
    </row>
    <row r="115">
      <c r="B115" s="6" t="inlineStr">
        <is>
          <t>OTHER BUILDING REPAIRS &amp; MAINTEANCE</t>
        </is>
      </c>
    </row>
    <row r="116">
      <c r="A116" t="inlineStr">
        <is>
          <t>5151-0000</t>
        </is>
      </c>
      <c r="B116" s="7" t="inlineStr">
        <is>
          <t>Appliance Repairs</t>
        </is>
      </c>
      <c r="C116" s="3" t="n">
        <v>0</v>
      </c>
      <c r="D116" s="3" t="n">
        <v>0</v>
      </c>
      <c r="E116" s="3" t="n">
        <v>0</v>
      </c>
      <c r="F116" s="3" t="n">
        <v>0</v>
      </c>
      <c r="G116" s="3" t="n">
        <v>0</v>
      </c>
      <c r="H116" s="3" t="n">
        <v>0</v>
      </c>
      <c r="I116" s="3" t="n">
        <v>0</v>
      </c>
      <c r="J116" s="3" t="n">
        <v>0</v>
      </c>
      <c r="K116" s="3" t="n">
        <v>0</v>
      </c>
      <c r="L116" s="3" t="n">
        <v>0</v>
      </c>
      <c r="M116" s="3" t="n">
        <v>0</v>
      </c>
      <c r="N116" s="3" t="n">
        <v>0</v>
      </c>
      <c r="O116" s="3">
        <f>SUM(C116:N116)</f>
        <v/>
      </c>
      <c r="P116" t="inlineStr">
        <is>
          <t>assumes $500 per quarter for appliance repairs [Joel McGregor, 10/28/24]</t>
        </is>
      </c>
    </row>
    <row r="117">
      <c r="A117" t="inlineStr">
        <is>
          <t>5152-0000</t>
        </is>
      </c>
      <c r="B117" s="7" t="inlineStr">
        <is>
          <t>Garbage Disposals</t>
        </is>
      </c>
      <c r="C117" s="3" t="n">
        <v>0</v>
      </c>
      <c r="D117" s="3" t="n">
        <v>0</v>
      </c>
      <c r="E117" s="3" t="n">
        <v>0</v>
      </c>
      <c r="F117" s="3" t="n">
        <v>0</v>
      </c>
      <c r="G117" s="3" t="n">
        <v>0</v>
      </c>
      <c r="H117" s="3" t="n">
        <v>0</v>
      </c>
      <c r="I117" s="3" t="n">
        <v>0</v>
      </c>
      <c r="J117" s="3" t="n">
        <v>0</v>
      </c>
      <c r="K117" s="3" t="n">
        <v>0</v>
      </c>
      <c r="L117" s="3" t="n">
        <v>0</v>
      </c>
      <c r="M117" s="3" t="n">
        <v>0</v>
      </c>
      <c r="N117" s="3" t="n">
        <v>0</v>
      </c>
      <c r="O117" s="3">
        <f>SUM(C117:N117)</f>
        <v/>
      </c>
      <c r="P117" t="inlineStr"/>
    </row>
    <row r="118">
      <c r="A118" t="inlineStr">
        <is>
          <t>5155-0000</t>
        </is>
      </c>
      <c r="B118" s="7" t="inlineStr">
        <is>
          <t>Door/Lock/Key</t>
        </is>
      </c>
      <c r="C118" s="3" t="n">
        <v>0</v>
      </c>
      <c r="D118" s="3" t="n">
        <v>0</v>
      </c>
      <c r="E118" s="3" t="n">
        <v>0</v>
      </c>
      <c r="F118" s="3" t="n">
        <v>0</v>
      </c>
      <c r="G118" s="3" t="n">
        <v>0</v>
      </c>
      <c r="H118" s="3" t="n">
        <v>0</v>
      </c>
      <c r="I118" s="3" t="n">
        <v>0</v>
      </c>
      <c r="J118" s="3" t="n">
        <v>0</v>
      </c>
      <c r="K118" s="3" t="n">
        <v>0</v>
      </c>
      <c r="L118" s="3" t="n">
        <v>0</v>
      </c>
      <c r="M118" s="3" t="n">
        <v>0</v>
      </c>
      <c r="N118" s="3" t="n">
        <v>0</v>
      </c>
      <c r="O118" s="3">
        <f>SUM(C118:N118)</f>
        <v/>
      </c>
      <c r="P118" t="inlineStr">
        <is>
          <t>$50 per month for mail keys, garage openers, etc [Joel McGregor, 10/28/24]</t>
        </is>
      </c>
    </row>
    <row r="119">
      <c r="A119" t="inlineStr">
        <is>
          <t>5157-1000</t>
        </is>
      </c>
      <c r="B119" s="7" t="inlineStr">
        <is>
          <t>Elevator Repairs</t>
        </is>
      </c>
      <c r="C119" s="3" t="n">
        <v>0</v>
      </c>
      <c r="D119" s="3" t="n">
        <v>0</v>
      </c>
      <c r="E119" s="3" t="n">
        <v>0</v>
      </c>
      <c r="F119" s="3" t="n">
        <v>0</v>
      </c>
      <c r="G119" s="3" t="n">
        <v>0</v>
      </c>
      <c r="H119" s="3" t="n">
        <v>0</v>
      </c>
      <c r="I119" s="3" t="n">
        <v>0</v>
      </c>
      <c r="J119" s="3" t="n">
        <v>0</v>
      </c>
      <c r="K119" s="3" t="n">
        <v>0</v>
      </c>
      <c r="L119" s="3" t="n">
        <v>0</v>
      </c>
      <c r="M119" s="3" t="n">
        <v>0</v>
      </c>
      <c r="N119" s="3" t="n">
        <v>0</v>
      </c>
      <c r="O119" s="3">
        <f>SUM(C119:N119)</f>
        <v/>
      </c>
      <c r="P119" t="inlineStr">
        <is>
          <t>Assumes $1500 x 2 elevator repairs [Alexis Garcia, 11/7/24]</t>
        </is>
      </c>
    </row>
    <row r="120">
      <c r="A120" t="inlineStr">
        <is>
          <t>5160-0000</t>
        </is>
      </c>
      <c r="B120" s="7" t="inlineStr">
        <is>
          <t>Fire/Safety Equipment</t>
        </is>
      </c>
      <c r="C120" s="3" t="n">
        <v>0</v>
      </c>
      <c r="D120" s="3" t="n">
        <v>0</v>
      </c>
      <c r="E120" s="3" t="n">
        <v>0</v>
      </c>
      <c r="F120" s="3" t="n">
        <v>0</v>
      </c>
      <c r="G120" s="3" t="n">
        <v>0</v>
      </c>
      <c r="H120" s="3" t="n">
        <v>0</v>
      </c>
      <c r="I120" s="3" t="n">
        <v>0</v>
      </c>
      <c r="J120" s="3" t="n">
        <v>0</v>
      </c>
      <c r="K120" s="3" t="n">
        <v>0</v>
      </c>
      <c r="L120" s="3" t="n">
        <v>0</v>
      </c>
      <c r="M120" s="3" t="n">
        <v>0</v>
      </c>
      <c r="N120" s="3" t="n">
        <v>0</v>
      </c>
      <c r="O120" s="3">
        <f>SUM(C120:N120)</f>
        <v/>
      </c>
      <c r="P120" t="inlineStr">
        <is>
          <t>Assumes repairs after annual inspection [Joel McGregor, 10/28/24]</t>
        </is>
      </c>
    </row>
    <row r="121">
      <c r="A121" t="inlineStr">
        <is>
          <t>5161-0000</t>
        </is>
      </c>
      <c r="B121" s="7" t="inlineStr">
        <is>
          <t>Carpet/Tile/Vinyl Repairs</t>
        </is>
      </c>
      <c r="C121" s="3" t="n">
        <v>0</v>
      </c>
      <c r="D121" s="3" t="n">
        <v>0</v>
      </c>
      <c r="E121" s="3" t="n">
        <v>0</v>
      </c>
      <c r="F121" s="3" t="n">
        <v>0</v>
      </c>
      <c r="G121" s="3" t="n">
        <v>0</v>
      </c>
      <c r="H121" s="3" t="n">
        <v>0</v>
      </c>
      <c r="I121" s="3" t="n">
        <v>0</v>
      </c>
      <c r="J121" s="3" t="n">
        <v>43.59</v>
      </c>
      <c r="K121" s="3" t="n">
        <v>0</v>
      </c>
      <c r="L121" s="3" t="n">
        <v>0</v>
      </c>
      <c r="M121" s="3" t="n">
        <v>0</v>
      </c>
      <c r="N121" s="3" t="n">
        <v>0</v>
      </c>
      <c r="O121" s="3">
        <f>SUM(C121:N121)</f>
        <v/>
      </c>
      <c r="P121" t="inlineStr">
        <is>
          <t>Assumes $250 a month for flooring repairs [Joel McGregor, 10/28/24]</t>
        </is>
      </c>
    </row>
    <row r="122">
      <c r="A122" t="inlineStr">
        <is>
          <t>5163-0000</t>
        </is>
      </c>
      <c r="B122" s="7" t="inlineStr">
        <is>
          <t>Interior Supplies</t>
        </is>
      </c>
      <c r="C122" s="3" t="n">
        <v>0</v>
      </c>
      <c r="D122" s="3" t="n">
        <v>0</v>
      </c>
      <c r="E122" s="3" t="n">
        <v>0</v>
      </c>
      <c r="F122" s="3" t="n">
        <v>0</v>
      </c>
      <c r="G122" s="3" t="n">
        <v>0</v>
      </c>
      <c r="H122" s="3" t="n">
        <v>0</v>
      </c>
      <c r="I122" s="3" t="n">
        <v>0</v>
      </c>
      <c r="J122" s="3" t="n">
        <v>0</v>
      </c>
      <c r="K122" s="3" t="n">
        <v>0</v>
      </c>
      <c r="L122" s="3" t="n">
        <v>0</v>
      </c>
      <c r="M122" s="3" t="n">
        <v>0</v>
      </c>
      <c r="N122" s="3" t="n">
        <v>0</v>
      </c>
      <c r="O122" s="3">
        <f>SUM(C122:N122)</f>
        <v/>
      </c>
      <c r="P122" t="inlineStr">
        <is>
          <t>assumes $250 a month for misc supplies [Joel McGregor, 10/28/24]</t>
        </is>
      </c>
    </row>
    <row r="123">
      <c r="A123" t="inlineStr">
        <is>
          <t>5165-0000</t>
        </is>
      </c>
      <c r="B123" s="7" t="inlineStr">
        <is>
          <t>Lighting Fixtures &amp; Bulbs</t>
        </is>
      </c>
      <c r="C123" s="3" t="n">
        <v>0</v>
      </c>
      <c r="D123" s="3" t="n">
        <v>0</v>
      </c>
      <c r="E123" s="3" t="n">
        <v>0</v>
      </c>
      <c r="F123" s="3" t="n">
        <v>0</v>
      </c>
      <c r="G123" s="3" t="n">
        <v>0</v>
      </c>
      <c r="H123" s="3" t="n">
        <v>0</v>
      </c>
      <c r="I123" s="3" t="n">
        <v>0</v>
      </c>
      <c r="J123" s="3" t="n">
        <v>0</v>
      </c>
      <c r="K123" s="3" t="n">
        <v>0</v>
      </c>
      <c r="L123" s="3" t="n">
        <v>0</v>
      </c>
      <c r="M123" s="3" t="n">
        <v>0</v>
      </c>
      <c r="N123" s="3" t="n">
        <v>0</v>
      </c>
      <c r="O123" s="3">
        <f>SUM(C123:N123)</f>
        <v/>
      </c>
      <c r="P123" t="inlineStr">
        <is>
          <t>$500 per quarter [Joel McGregor, 10/28/24]</t>
        </is>
      </c>
    </row>
    <row r="124">
      <c r="A124" t="inlineStr">
        <is>
          <t>5175-0000</t>
        </is>
      </c>
      <c r="B124" s="7" t="inlineStr">
        <is>
          <t>Small Tools</t>
        </is>
      </c>
      <c r="C124" s="3" t="n">
        <v>0</v>
      </c>
      <c r="D124" s="3" t="n">
        <v>0</v>
      </c>
      <c r="E124" s="3" t="n">
        <v>0</v>
      </c>
      <c r="F124" s="3" t="n">
        <v>0</v>
      </c>
      <c r="G124" s="3" t="n">
        <v>0</v>
      </c>
      <c r="H124" s="3" t="n">
        <v>0</v>
      </c>
      <c r="I124" s="3" t="n">
        <v>0</v>
      </c>
      <c r="J124" s="3" t="n">
        <v>0</v>
      </c>
      <c r="K124" s="3" t="n">
        <v>0</v>
      </c>
      <c r="L124" s="3" t="n">
        <v>0</v>
      </c>
      <c r="M124" s="3" t="n">
        <v>0</v>
      </c>
      <c r="N124" s="3" t="n">
        <v>0</v>
      </c>
      <c r="O124" s="3">
        <f>SUM(C124:N124)</f>
        <v/>
      </c>
      <c r="P124" t="inlineStr">
        <is>
          <t>$100 month for small tools [Joel McGregor, 10/28/24]</t>
        </is>
      </c>
    </row>
    <row r="125">
      <c r="A125" t="inlineStr">
        <is>
          <t>5185-0000</t>
        </is>
      </c>
      <c r="B125" s="7" t="inlineStr">
        <is>
          <t>Window/Glass Repairs</t>
        </is>
      </c>
      <c r="C125" s="3" t="n">
        <v>0</v>
      </c>
      <c r="D125" s="3" t="n">
        <v>0</v>
      </c>
      <c r="E125" s="3" t="n">
        <v>0</v>
      </c>
      <c r="F125" s="3" t="n">
        <v>0</v>
      </c>
      <c r="G125" s="3" t="n">
        <v>0</v>
      </c>
      <c r="H125" s="3" t="n">
        <v>0</v>
      </c>
      <c r="I125" s="3" t="n">
        <v>0</v>
      </c>
      <c r="J125" s="3" t="n">
        <v>0</v>
      </c>
      <c r="K125" s="3" t="n">
        <v>0</v>
      </c>
      <c r="L125" s="3" t="n">
        <v>0</v>
      </c>
      <c r="M125" s="3" t="n">
        <v>0</v>
      </c>
      <c r="N125" s="3" t="n">
        <v>0</v>
      </c>
      <c r="O125" s="3">
        <f>SUM(C125:N125)</f>
        <v/>
      </c>
      <c r="P125" t="inlineStr">
        <is>
          <t>Assumes 1 repair per quarter [Joel McGregor, 10/28/24]</t>
        </is>
      </c>
    </row>
    <row r="126">
      <c r="A126" t="inlineStr">
        <is>
          <t>5190-0000</t>
        </is>
      </c>
      <c r="B126" s="7" t="inlineStr">
        <is>
          <t>Maintenance Supplies/Repairs (occ turn spend use 5370-0000)</t>
        </is>
      </c>
      <c r="C126" s="3" t="n">
        <v>0</v>
      </c>
      <c r="D126" s="3" t="n">
        <v>0</v>
      </c>
      <c r="E126" s="3" t="n">
        <v>0</v>
      </c>
      <c r="F126" s="3" t="n">
        <v>0</v>
      </c>
      <c r="G126" s="3" t="n">
        <v>0</v>
      </c>
      <c r="H126" s="3" t="n">
        <v>0</v>
      </c>
      <c r="I126" s="3" t="n">
        <v>0</v>
      </c>
      <c r="J126" s="3" t="n">
        <v>0</v>
      </c>
      <c r="K126" s="3" t="n">
        <v>0</v>
      </c>
      <c r="L126" s="3" t="n">
        <v>0</v>
      </c>
      <c r="M126" s="3" t="n">
        <v>0</v>
      </c>
      <c r="N126" s="3" t="n">
        <v>0</v>
      </c>
      <c r="O126" s="3">
        <f>SUM(C126:N126)</f>
        <v/>
      </c>
      <c r="P126" t="inlineStr"/>
    </row>
    <row r="127">
      <c r="B127" s="8" t="inlineStr">
        <is>
          <t>Subtotal</t>
        </is>
      </c>
      <c r="C127" s="9">
        <f>SUM(C116:C126)</f>
        <v/>
      </c>
      <c r="D127" s="9">
        <f>SUM(D116:D126)</f>
        <v/>
      </c>
      <c r="E127" s="9">
        <f>SUM(E116:E126)</f>
        <v/>
      </c>
      <c r="F127" s="9">
        <f>SUM(F116:F126)</f>
        <v/>
      </c>
      <c r="G127" s="9">
        <f>SUM(G116:G126)</f>
        <v/>
      </c>
      <c r="H127" s="9">
        <f>SUM(H116:H126)</f>
        <v/>
      </c>
      <c r="I127" s="9">
        <f>SUM(I116:I126)</f>
        <v/>
      </c>
      <c r="J127" s="9">
        <f>SUM(J116:J126)</f>
        <v/>
      </c>
      <c r="K127" s="9">
        <f>SUM(K116:K126)</f>
        <v/>
      </c>
      <c r="L127" s="9">
        <f>SUM(L116:L126)</f>
        <v/>
      </c>
      <c r="M127" s="9">
        <f>SUM(M116:M126)</f>
        <v/>
      </c>
      <c r="N127" s="9">
        <f>SUM(N116:N126)</f>
        <v/>
      </c>
      <c r="O127" s="9">
        <f>SUM(C127:N127)</f>
        <v/>
      </c>
    </row>
    <row r="129">
      <c r="B129" s="6" t="inlineStr">
        <is>
          <t>POOL SERVICES</t>
        </is>
      </c>
    </row>
    <row r="130">
      <c r="A130" t="inlineStr">
        <is>
          <t>5236-0000</t>
        </is>
      </c>
      <c r="B130" s="7" t="inlineStr">
        <is>
          <t>Pool Supplies</t>
        </is>
      </c>
      <c r="C130" s="3" t="n">
        <v>0</v>
      </c>
      <c r="D130" s="3" t="n">
        <v>0</v>
      </c>
      <c r="E130" s="3" t="n">
        <v>0</v>
      </c>
      <c r="F130" s="3" t="n">
        <v>0</v>
      </c>
      <c r="G130" s="3" t="n">
        <v>0</v>
      </c>
      <c r="H130" s="3" t="n">
        <v>0</v>
      </c>
      <c r="I130" s="3" t="n">
        <v>0</v>
      </c>
      <c r="J130" s="3" t="n">
        <v>0</v>
      </c>
      <c r="K130" s="3" t="n">
        <v>0</v>
      </c>
      <c r="L130" s="3" t="n">
        <v>0</v>
      </c>
      <c r="M130" s="3" t="n">
        <v>0</v>
      </c>
      <c r="N130" s="3" t="n">
        <v>0</v>
      </c>
      <c r="O130" s="3">
        <f>SUM(C130:N130)</f>
        <v/>
      </c>
      <c r="P130" t="inlineStr">
        <is>
          <t>$500 per month for supplies + extra chemicals for seasonality [Joel McGregor, 10/28/24]</t>
        </is>
      </c>
    </row>
    <row r="131">
      <c r="B131" s="8" t="inlineStr">
        <is>
          <t>Subtotal</t>
        </is>
      </c>
      <c r="C131" s="9">
        <f>SUM(C130:C130)</f>
        <v/>
      </c>
      <c r="D131" s="9">
        <f>SUM(D130:D130)</f>
        <v/>
      </c>
      <c r="E131" s="9">
        <f>SUM(E130:E130)</f>
        <v/>
      </c>
      <c r="F131" s="9">
        <f>SUM(F130:F130)</f>
        <v/>
      </c>
      <c r="G131" s="9">
        <f>SUM(G130:G130)</f>
        <v/>
      </c>
      <c r="H131" s="9">
        <f>SUM(H130:H130)</f>
        <v/>
      </c>
      <c r="I131" s="9">
        <f>SUM(I130:I130)</f>
        <v/>
      </c>
      <c r="J131" s="9">
        <f>SUM(J130:J130)</f>
        <v/>
      </c>
      <c r="K131" s="9">
        <f>SUM(K130:K130)</f>
        <v/>
      </c>
      <c r="L131" s="9">
        <f>SUM(L130:L130)</f>
        <v/>
      </c>
      <c r="M131" s="9">
        <f>SUM(M130:M130)</f>
        <v/>
      </c>
      <c r="N131" s="9">
        <f>SUM(N130:N130)</f>
        <v/>
      </c>
      <c r="O131" s="9">
        <f>SUM(C131:N131)</f>
        <v/>
      </c>
    </row>
    <row r="133">
      <c r="B133" s="6" t="inlineStr">
        <is>
          <t>OTHER COMMON AREA MAINTENANCE</t>
        </is>
      </c>
    </row>
    <row r="134">
      <c r="A134" t="inlineStr">
        <is>
          <t>5251-0000</t>
        </is>
      </c>
      <c r="B134" s="7" t="inlineStr">
        <is>
          <t>Fuel &amp; Propane</t>
        </is>
      </c>
      <c r="C134" s="3" t="n">
        <v>0</v>
      </c>
      <c r="D134" s="3" t="n">
        <v>0</v>
      </c>
      <c r="E134" s="3" t="n">
        <v>0</v>
      </c>
      <c r="F134" s="3" t="n">
        <v>0</v>
      </c>
      <c r="G134" s="3" t="n">
        <v>0</v>
      </c>
      <c r="H134" s="3" t="n">
        <v>0</v>
      </c>
      <c r="I134" s="3" t="n">
        <v>0</v>
      </c>
      <c r="J134" s="3" t="n">
        <v>0</v>
      </c>
      <c r="K134" s="3" t="n">
        <v>0</v>
      </c>
      <c r="L134" s="3" t="n">
        <v>0</v>
      </c>
      <c r="M134" s="3" t="n">
        <v>0</v>
      </c>
      <c r="N134" s="3" t="n">
        <v>0</v>
      </c>
      <c r="O134" s="3">
        <f>SUM(C134:N134)</f>
        <v/>
      </c>
      <c r="P134" t="inlineStr"/>
    </row>
    <row r="135">
      <c r="A135" t="inlineStr">
        <is>
          <t>5258-1400</t>
        </is>
      </c>
      <c r="B135" s="7" t="inlineStr">
        <is>
          <t>Common Area Cleaning</t>
        </is>
      </c>
      <c r="C135" s="3" t="n">
        <v>0</v>
      </c>
      <c r="D135" s="3" t="n">
        <v>0</v>
      </c>
      <c r="E135" s="3" t="n">
        <v>0</v>
      </c>
      <c r="F135" s="3" t="n">
        <v>0</v>
      </c>
      <c r="G135" s="3" t="n">
        <v>0</v>
      </c>
      <c r="H135" s="3" t="n">
        <v>0</v>
      </c>
      <c r="I135" s="3" t="n">
        <v>0</v>
      </c>
      <c r="J135" s="3" t="n">
        <v>0</v>
      </c>
      <c r="K135" s="3" t="n">
        <v>0</v>
      </c>
      <c r="L135" s="3" t="n">
        <v>0</v>
      </c>
      <c r="M135" s="3" t="n">
        <v>0</v>
      </c>
      <c r="N135" s="3" t="n">
        <v>0</v>
      </c>
      <c r="O135" s="3">
        <f>SUM(C135:N135)</f>
        <v/>
      </c>
      <c r="P135" t="inlineStr">
        <is>
          <t>$3630 contract cleaning + cleaning supplies [Joel McGregor, 10/28/24]</t>
        </is>
      </c>
    </row>
    <row r="136">
      <c r="A136" t="inlineStr">
        <is>
          <t>5261-0000</t>
        </is>
      </c>
      <c r="B136" s="7" t="inlineStr">
        <is>
          <t>Garage Repairs</t>
        </is>
      </c>
      <c r="C136" s="3" t="n">
        <v>0</v>
      </c>
      <c r="D136" s="3" t="n">
        <v>0</v>
      </c>
      <c r="E136" s="3" t="n">
        <v>0</v>
      </c>
      <c r="F136" s="3" t="n">
        <v>0</v>
      </c>
      <c r="G136" s="3" t="n">
        <v>0</v>
      </c>
      <c r="H136" s="3" t="n">
        <v>0</v>
      </c>
      <c r="I136" s="3" t="n">
        <v>0</v>
      </c>
      <c r="J136" s="3" t="n">
        <v>0</v>
      </c>
      <c r="K136" s="3" t="n">
        <v>0</v>
      </c>
      <c r="L136" s="3" t="n">
        <v>0</v>
      </c>
      <c r="M136" s="3" t="n">
        <v>0</v>
      </c>
      <c r="N136" s="3" t="n">
        <v>0</v>
      </c>
      <c r="O136" s="3">
        <f>SUM(C136:N136)</f>
        <v/>
      </c>
      <c r="P136" t="inlineStr"/>
    </row>
    <row r="137">
      <c r="B137" s="8" t="inlineStr">
        <is>
          <t>Subtotal</t>
        </is>
      </c>
      <c r="C137" s="9">
        <f>SUM(C134:C136)</f>
        <v/>
      </c>
      <c r="D137" s="9">
        <f>SUM(D134:D136)</f>
        <v/>
      </c>
      <c r="E137" s="9">
        <f>SUM(E134:E136)</f>
        <v/>
      </c>
      <c r="F137" s="9">
        <f>SUM(F134:F136)</f>
        <v/>
      </c>
      <c r="G137" s="9">
        <f>SUM(G134:G136)</f>
        <v/>
      </c>
      <c r="H137" s="9">
        <f>SUM(H134:H136)</f>
        <v/>
      </c>
      <c r="I137" s="9">
        <f>SUM(I134:I136)</f>
        <v/>
      </c>
      <c r="J137" s="9">
        <f>SUM(J134:J136)</f>
        <v/>
      </c>
      <c r="K137" s="9">
        <f>SUM(K134:K136)</f>
        <v/>
      </c>
      <c r="L137" s="9">
        <f>SUM(L134:L136)</f>
        <v/>
      </c>
      <c r="M137" s="9">
        <f>SUM(M134:M136)</f>
        <v/>
      </c>
      <c r="N137" s="9">
        <f>SUM(N134:N136)</f>
        <v/>
      </c>
      <c r="O137" s="9">
        <f>SUM(C137:N137)</f>
        <v/>
      </c>
    </row>
    <row r="139">
      <c r="B139" s="6" t="inlineStr">
        <is>
          <t>SERVICE CONTRACTS</t>
        </is>
      </c>
    </row>
    <row r="140">
      <c r="A140" t="inlineStr">
        <is>
          <t>5301-0000</t>
        </is>
      </c>
      <c r="B140" s="7" t="inlineStr">
        <is>
          <t>Elevator Contract</t>
        </is>
      </c>
      <c r="C140" s="3" t="n">
        <v>0</v>
      </c>
      <c r="D140" s="3" t="n">
        <v>0</v>
      </c>
      <c r="E140" s="3" t="n">
        <v>0</v>
      </c>
      <c r="F140" s="3" t="n">
        <v>0</v>
      </c>
      <c r="G140" s="3" t="n">
        <v>0</v>
      </c>
      <c r="H140" s="3" t="n">
        <v>0</v>
      </c>
      <c r="I140" s="3" t="n">
        <v>0</v>
      </c>
      <c r="J140" s="3" t="n">
        <v>0</v>
      </c>
      <c r="K140" s="3" t="n">
        <v>0</v>
      </c>
      <c r="L140" s="3" t="n">
        <v>0</v>
      </c>
      <c r="M140" s="3" t="n">
        <v>0</v>
      </c>
      <c r="N140" s="3" t="n">
        <v>0</v>
      </c>
      <c r="O140" s="3">
        <f>SUM(C140:N140)</f>
        <v/>
      </c>
      <c r="P140" t="inlineStr">
        <is>
          <t>Elevator Contract for 4 elevators at $26240 Annually; Due in August [Joel McGregor, 10/24/24]</t>
        </is>
      </c>
    </row>
    <row r="141">
      <c r="A141" t="inlineStr">
        <is>
          <t>5305-0000</t>
        </is>
      </c>
      <c r="B141" s="7" t="inlineStr">
        <is>
          <t>Landscape Services</t>
        </is>
      </c>
      <c r="C141" s="3" t="n">
        <v>0</v>
      </c>
      <c r="D141" s="3" t="n">
        <v>0</v>
      </c>
      <c r="E141" s="3" t="n">
        <v>0</v>
      </c>
      <c r="F141" s="3" t="n">
        <v>0</v>
      </c>
      <c r="G141" s="3" t="n">
        <v>0</v>
      </c>
      <c r="H141" s="3" t="n">
        <v>1270</v>
      </c>
      <c r="I141" s="3" t="n">
        <v>1100</v>
      </c>
      <c r="J141" s="3" t="n">
        <v>2200</v>
      </c>
      <c r="K141" s="3" t="n">
        <v>3800</v>
      </c>
      <c r="L141" s="3" t="n">
        <v>3800</v>
      </c>
      <c r="M141" s="3" t="n">
        <v>3031</v>
      </c>
      <c r="N141" s="3" t="n">
        <v>3924.06</v>
      </c>
      <c r="O141" s="3">
        <f>SUM(C141:N141)</f>
        <v/>
      </c>
      <c r="P141" t="inlineStr">
        <is>
          <t>Monthly Landscape Contract at $2800 per month [Joel McGregor, 10/24/24]</t>
        </is>
      </c>
    </row>
    <row r="142">
      <c r="A142" t="inlineStr">
        <is>
          <t>5310-0000</t>
        </is>
      </c>
      <c r="B142" s="7" t="inlineStr">
        <is>
          <t>Pest Control Contract</t>
        </is>
      </c>
      <c r="C142" s="3" t="n">
        <v>0</v>
      </c>
      <c r="D142" s="3" t="n">
        <v>0</v>
      </c>
      <c r="E142" s="3" t="n">
        <v>0</v>
      </c>
      <c r="F142" s="3" t="n">
        <v>0</v>
      </c>
      <c r="G142" s="3" t="n">
        <v>135.31</v>
      </c>
      <c r="H142" s="3" t="n">
        <v>135.31</v>
      </c>
      <c r="I142" s="3" t="n">
        <v>135.31</v>
      </c>
      <c r="J142" s="3" t="n">
        <v>135.31</v>
      </c>
      <c r="K142" s="3" t="n">
        <v>542.46</v>
      </c>
      <c r="L142" s="3" t="n">
        <v>0</v>
      </c>
      <c r="M142" s="3" t="n">
        <v>1024.06</v>
      </c>
      <c r="N142" s="3" t="n">
        <v>822.71</v>
      </c>
      <c r="O142" s="3">
        <f>SUM(C142:N142)</f>
        <v/>
      </c>
      <c r="P142" t="inlineStr">
        <is>
          <t>Arrow Exterminators at $823 per month [Joel McGregor, 10/24/24]</t>
        </is>
      </c>
    </row>
    <row r="143">
      <c r="A143" t="inlineStr">
        <is>
          <t>5315-0000</t>
        </is>
      </c>
      <c r="B143" s="7" t="inlineStr">
        <is>
          <t>Pool Maintenance</t>
        </is>
      </c>
      <c r="C143" s="3" t="n">
        <v>0</v>
      </c>
      <c r="D143" s="3" t="n">
        <v>0</v>
      </c>
      <c r="E143" s="3" t="n">
        <v>0</v>
      </c>
      <c r="F143" s="3" t="n">
        <v>0</v>
      </c>
      <c r="G143" s="3" t="n">
        <v>32.45</v>
      </c>
      <c r="H143" s="3" t="n">
        <v>0</v>
      </c>
      <c r="I143" s="3" t="n">
        <v>0</v>
      </c>
      <c r="J143" s="3" t="n">
        <v>0</v>
      </c>
      <c r="K143" s="3" t="n">
        <v>0</v>
      </c>
      <c r="L143" s="3" t="n">
        <v>0</v>
      </c>
      <c r="M143" s="3" t="n">
        <v>0</v>
      </c>
      <c r="N143" s="3" t="n">
        <v>0</v>
      </c>
      <c r="O143" s="3">
        <f>SUM(C143:N143)</f>
        <v/>
      </c>
      <c r="P143" t="inlineStr"/>
    </row>
    <row r="144">
      <c r="A144" t="inlineStr">
        <is>
          <t>5320-0000</t>
        </is>
      </c>
      <c r="B144" s="7" t="inlineStr">
        <is>
          <t>Security Devices/Fire Alarm Contract</t>
        </is>
      </c>
      <c r="C144" s="3" t="n">
        <v>0</v>
      </c>
      <c r="D144" s="3" t="n">
        <v>119.98</v>
      </c>
      <c r="E144" s="3" t="n">
        <v>853.42</v>
      </c>
      <c r="F144" s="3" t="n">
        <v>2026.5</v>
      </c>
      <c r="G144" s="3" t="n">
        <v>319.96</v>
      </c>
      <c r="H144" s="3" t="n">
        <v>399.95</v>
      </c>
      <c r="I144" s="3" t="n">
        <v>1226.7</v>
      </c>
      <c r="J144" s="3" t="n">
        <v>1213.27</v>
      </c>
      <c r="K144" s="3" t="n">
        <v>2346.55</v>
      </c>
      <c r="L144" s="3" t="n">
        <v>479.93</v>
      </c>
      <c r="M144" s="3" t="n">
        <v>1533.22</v>
      </c>
      <c r="N144" s="3" t="n">
        <v>479.93</v>
      </c>
      <c r="O144" s="3">
        <f>SUM(C144:N144)</f>
        <v/>
      </c>
      <c r="P144" t="inlineStr">
        <is>
          <t>Maintenance &amp; Office Burglar Alarm at $80+ tax; Access Control Hosting for 3 Gates at $240 + tax; Fire Alarm Monitoring at $160 [Joel McGregor, 10/24/24]</t>
        </is>
      </c>
    </row>
    <row r="145">
      <c r="A145" t="inlineStr">
        <is>
          <t>5330-0000</t>
        </is>
      </c>
      <c r="B145" s="7" t="inlineStr">
        <is>
          <t>Contract Labor - Grounds Cleaning</t>
        </is>
      </c>
      <c r="C145" s="3" t="n">
        <v>0</v>
      </c>
      <c r="D145" s="3" t="n">
        <v>0</v>
      </c>
      <c r="E145" s="3" t="n">
        <v>0</v>
      </c>
      <c r="F145" s="3" t="n">
        <v>0</v>
      </c>
      <c r="G145" s="3" t="n">
        <v>0</v>
      </c>
      <c r="H145" s="3" t="n">
        <v>0</v>
      </c>
      <c r="I145" s="3" t="n">
        <v>0</v>
      </c>
      <c r="J145" s="3" t="n">
        <v>0</v>
      </c>
      <c r="K145" s="3" t="n">
        <v>0</v>
      </c>
      <c r="L145" s="3" t="n">
        <v>1000</v>
      </c>
      <c r="M145" s="3" t="n">
        <v>1076.21</v>
      </c>
      <c r="N145" s="3" t="n">
        <v>2796</v>
      </c>
      <c r="O145" s="3">
        <f>SUM(C145:N145)</f>
        <v/>
      </c>
      <c r="P145" t="inlineStr">
        <is>
          <t>Assumes part-time contracted out porter at 25 hours per week [Joel McGregor, 10/24/24]</t>
        </is>
      </c>
    </row>
    <row r="146">
      <c r="B146" s="8" t="inlineStr">
        <is>
          <t>Subtotal</t>
        </is>
      </c>
      <c r="C146" s="9">
        <f>SUM(C140:C145)</f>
        <v/>
      </c>
      <c r="D146" s="9">
        <f>SUM(D140:D145)</f>
        <v/>
      </c>
      <c r="E146" s="9">
        <f>SUM(E140:E145)</f>
        <v/>
      </c>
      <c r="F146" s="9">
        <f>SUM(F140:F145)</f>
        <v/>
      </c>
      <c r="G146" s="9">
        <f>SUM(G140:G145)</f>
        <v/>
      </c>
      <c r="H146" s="9">
        <f>SUM(H140:H145)</f>
        <v/>
      </c>
      <c r="I146" s="9">
        <f>SUM(I140:I145)</f>
        <v/>
      </c>
      <c r="J146" s="9">
        <f>SUM(J140:J145)</f>
        <v/>
      </c>
      <c r="K146" s="9">
        <f>SUM(K140:K145)</f>
        <v/>
      </c>
      <c r="L146" s="9">
        <f>SUM(L140:L145)</f>
        <v/>
      </c>
      <c r="M146" s="9">
        <f>SUM(M140:M145)</f>
        <v/>
      </c>
      <c r="N146" s="9">
        <f>SUM(N140:N145)</f>
        <v/>
      </c>
      <c r="O146" s="9">
        <f>SUM(C146:N146)</f>
        <v/>
      </c>
    </row>
    <row r="148">
      <c r="B148" s="6" t="inlineStr">
        <is>
          <t>UNIT MAKE READY</t>
        </is>
      </c>
    </row>
    <row r="149">
      <c r="A149" t="inlineStr">
        <is>
          <t>5351-0000</t>
        </is>
      </c>
      <c r="B149" s="7" t="inlineStr">
        <is>
          <t>Make Ready: Blinds/Drapes</t>
        </is>
      </c>
      <c r="C149" s="3" t="n">
        <v>0</v>
      </c>
      <c r="D149" s="3" t="n">
        <v>0</v>
      </c>
      <c r="E149" s="3" t="n">
        <v>0</v>
      </c>
      <c r="F149" s="3" t="n">
        <v>0</v>
      </c>
      <c r="G149" s="3" t="n">
        <v>0</v>
      </c>
      <c r="H149" s="3" t="n">
        <v>145.11</v>
      </c>
      <c r="I149" s="3" t="n">
        <v>0</v>
      </c>
      <c r="J149" s="3" t="n">
        <v>0</v>
      </c>
      <c r="K149" s="3" t="n">
        <v>0</v>
      </c>
      <c r="L149" s="3" t="n">
        <v>0</v>
      </c>
      <c r="M149" s="3" t="n">
        <v>0</v>
      </c>
      <c r="N149" s="3" t="n">
        <v>0</v>
      </c>
      <c r="O149" s="3">
        <f>SUM(C149:N149)</f>
        <v/>
      </c>
      <c r="P149" t="inlineStr"/>
    </row>
    <row r="150">
      <c r="A150" t="inlineStr">
        <is>
          <t>5353-0000</t>
        </is>
      </c>
      <c r="B150" s="7" t="inlineStr">
        <is>
          <t>Make Ready: Cleaning Services &amp; Supplies</t>
        </is>
      </c>
      <c r="C150" s="3" t="n">
        <v>0</v>
      </c>
      <c r="D150" s="3" t="n">
        <v>0</v>
      </c>
      <c r="E150" s="3" t="n">
        <v>357.24</v>
      </c>
      <c r="F150" s="3" t="n">
        <v>0</v>
      </c>
      <c r="G150" s="3" t="n">
        <v>100.41</v>
      </c>
      <c r="H150" s="3" t="n">
        <v>0</v>
      </c>
      <c r="I150" s="3" t="n">
        <v>0</v>
      </c>
      <c r="J150" s="3" t="n">
        <v>233.06</v>
      </c>
      <c r="K150" s="3" t="n">
        <v>0</v>
      </c>
      <c r="L150" s="3" t="n">
        <v>1000</v>
      </c>
      <c r="M150" s="3" t="n">
        <v>1076.21</v>
      </c>
      <c r="N150" s="3" t="n">
        <v>0</v>
      </c>
      <c r="O150" s="3">
        <f>SUM(C150:N150)</f>
        <v/>
      </c>
      <c r="P150" t="inlineStr"/>
    </row>
    <row r="151">
      <c r="A151" t="inlineStr">
        <is>
          <t>5355-0000</t>
        </is>
      </c>
      <c r="B151" s="7" t="inlineStr">
        <is>
          <t>Make Ready: Drywall Repairs</t>
        </is>
      </c>
      <c r="C151" s="3" t="n">
        <v>0</v>
      </c>
      <c r="D151" s="3" t="n">
        <v>0</v>
      </c>
      <c r="E151" s="3" t="n">
        <v>0</v>
      </c>
      <c r="F151" s="3" t="n">
        <v>0</v>
      </c>
      <c r="G151" s="3" t="n">
        <v>0</v>
      </c>
      <c r="H151" s="3" t="n">
        <v>0</v>
      </c>
      <c r="I151" s="3" t="n">
        <v>0</v>
      </c>
      <c r="J151" s="3" t="n">
        <v>0</v>
      </c>
      <c r="K151" s="3" t="n">
        <v>123.8</v>
      </c>
      <c r="L151" s="3" t="n">
        <v>47.14</v>
      </c>
      <c r="M151" s="3" t="n">
        <v>0</v>
      </c>
      <c r="N151" s="3" t="n">
        <v>0</v>
      </c>
      <c r="O151" s="3">
        <f>SUM(C151:N151)</f>
        <v/>
      </c>
      <c r="P151" t="inlineStr"/>
    </row>
    <row r="152">
      <c r="A152" t="inlineStr">
        <is>
          <t>5360-0000</t>
        </is>
      </c>
      <c r="B152" s="7" t="inlineStr">
        <is>
          <t>Make Ready: Miscellaneous Hardware</t>
        </is>
      </c>
      <c r="C152" s="3" t="n">
        <v>0</v>
      </c>
      <c r="D152" s="3" t="n">
        <v>0</v>
      </c>
      <c r="E152" s="3" t="n">
        <v>0</v>
      </c>
      <c r="F152" s="3" t="n">
        <v>0</v>
      </c>
      <c r="G152" s="3" t="n">
        <v>0</v>
      </c>
      <c r="H152" s="3" t="n">
        <v>0</v>
      </c>
      <c r="I152" s="3" t="n">
        <v>0</v>
      </c>
      <c r="J152" s="3" t="n">
        <v>0</v>
      </c>
      <c r="K152" s="3" t="n">
        <v>0</v>
      </c>
      <c r="L152" s="3" t="n">
        <v>0</v>
      </c>
      <c r="M152" s="3" t="n">
        <v>0</v>
      </c>
      <c r="N152" s="3" t="n">
        <v>0</v>
      </c>
      <c r="O152" s="3">
        <f>SUM(C152:N152)</f>
        <v/>
      </c>
      <c r="P152" t="inlineStr"/>
    </row>
    <row r="153">
      <c r="A153" t="inlineStr">
        <is>
          <t>5361-0000</t>
        </is>
      </c>
      <c r="B153" s="7" t="inlineStr">
        <is>
          <t>Make Ready: Painting Services</t>
        </is>
      </c>
      <c r="C153" s="3" t="n">
        <v>0</v>
      </c>
      <c r="D153" s="3" t="n">
        <v>0</v>
      </c>
      <c r="E153" s="3" t="n">
        <v>0</v>
      </c>
      <c r="F153" s="3" t="n">
        <v>0</v>
      </c>
      <c r="G153" s="3" t="n">
        <v>0</v>
      </c>
      <c r="H153" s="3" t="n">
        <v>0</v>
      </c>
      <c r="I153" s="3" t="n">
        <v>0</v>
      </c>
      <c r="J153" s="3" t="n">
        <v>0</v>
      </c>
      <c r="K153" s="3" t="n">
        <v>0</v>
      </c>
      <c r="L153" s="3" t="n">
        <v>0</v>
      </c>
      <c r="M153" s="3" t="n">
        <v>0</v>
      </c>
      <c r="N153" s="3" t="n">
        <v>0</v>
      </c>
      <c r="O153" s="3">
        <f>SUM(C153:N153)</f>
        <v/>
      </c>
      <c r="P153" t="inlineStr">
        <is>
          <t>Assumes 25% of move outs will need full paint &amp; 50% will need touch up paint [Alexis Garcia, 11/11/24]</t>
        </is>
      </c>
    </row>
    <row r="154">
      <c r="A154" t="inlineStr">
        <is>
          <t>5362-0000</t>
        </is>
      </c>
      <c r="B154" s="7" t="inlineStr">
        <is>
          <t>Make Ready: Painting Supplies</t>
        </is>
      </c>
      <c r="C154" s="3" t="n">
        <v>0</v>
      </c>
      <c r="D154" s="3" t="n">
        <v>0</v>
      </c>
      <c r="E154" s="3" t="n">
        <v>0</v>
      </c>
      <c r="F154" s="3" t="n">
        <v>0</v>
      </c>
      <c r="G154" s="3" t="n">
        <v>0</v>
      </c>
      <c r="H154" s="3" t="n">
        <v>146.29</v>
      </c>
      <c r="I154" s="3" t="n">
        <v>0</v>
      </c>
      <c r="J154" s="3" t="n">
        <v>0</v>
      </c>
      <c r="K154" s="3" t="n">
        <v>224.56</v>
      </c>
      <c r="L154" s="3" t="n">
        <v>0</v>
      </c>
      <c r="M154" s="3" t="n">
        <v>82.83</v>
      </c>
      <c r="N154" s="3" t="n">
        <v>0</v>
      </c>
      <c r="O154" s="3">
        <f>SUM(C154:N154)</f>
        <v/>
      </c>
      <c r="P154" t="inlineStr"/>
    </row>
    <row r="155">
      <c r="B155" s="8" t="inlineStr">
        <is>
          <t>Subtotal</t>
        </is>
      </c>
      <c r="C155" s="9">
        <f>SUM(C149:C154)</f>
        <v/>
      </c>
      <c r="D155" s="9">
        <f>SUM(D149:D154)</f>
        <v/>
      </c>
      <c r="E155" s="9">
        <f>SUM(E149:E154)</f>
        <v/>
      </c>
      <c r="F155" s="9">
        <f>SUM(F149:F154)</f>
        <v/>
      </c>
      <c r="G155" s="9">
        <f>SUM(G149:G154)</f>
        <v/>
      </c>
      <c r="H155" s="9">
        <f>SUM(H149:H154)</f>
        <v/>
      </c>
      <c r="I155" s="9">
        <f>SUM(I149:I154)</f>
        <v/>
      </c>
      <c r="J155" s="9">
        <f>SUM(J149:J154)</f>
        <v/>
      </c>
      <c r="K155" s="9">
        <f>SUM(K149:K154)</f>
        <v/>
      </c>
      <c r="L155" s="9">
        <f>SUM(L149:L154)</f>
        <v/>
      </c>
      <c r="M155" s="9">
        <f>SUM(M149:M154)</f>
        <v/>
      </c>
      <c r="N155" s="9">
        <f>SUM(N149:N154)</f>
        <v/>
      </c>
      <c r="O155" s="9">
        <f>SUM(C155:N155)</f>
        <v/>
      </c>
    </row>
    <row r="157">
      <c r="B157" s="6" t="inlineStr">
        <is>
          <t>UNIT OCCUPIED (AKA RENEWAL/OCC TURNS)</t>
        </is>
      </c>
    </row>
    <row r="158">
      <c r="A158" t="inlineStr">
        <is>
          <t>5371-0000</t>
        </is>
      </c>
      <c r="B158" s="7" t="inlineStr">
        <is>
          <t>Unit Occupied: Blinds/Drapes</t>
        </is>
      </c>
      <c r="C158" s="3" t="n">
        <v>0</v>
      </c>
      <c r="D158" s="3" t="n">
        <v>0</v>
      </c>
      <c r="E158" s="3" t="n">
        <v>0</v>
      </c>
      <c r="F158" s="3" t="n">
        <v>0</v>
      </c>
      <c r="G158" s="3" t="n">
        <v>0</v>
      </c>
      <c r="H158" s="3" t="n">
        <v>0</v>
      </c>
      <c r="I158" s="3" t="n">
        <v>195.05</v>
      </c>
      <c r="J158" s="3" t="n">
        <v>0</v>
      </c>
      <c r="K158" s="3" t="n">
        <v>0</v>
      </c>
      <c r="L158" s="3" t="n">
        <v>0</v>
      </c>
      <c r="M158" s="3" t="n">
        <v>0</v>
      </c>
      <c r="N158" s="3" t="n">
        <v>0</v>
      </c>
      <c r="O158" s="3">
        <f>SUM(C158:N158)</f>
        <v/>
      </c>
      <c r="P158" t="inlineStr"/>
    </row>
    <row r="159">
      <c r="A159" t="inlineStr">
        <is>
          <t>5373-0000</t>
        </is>
      </c>
      <c r="B159" s="7" t="inlineStr">
        <is>
          <t>Unit Occupied: Cleaning Services &amp; Supplies</t>
        </is>
      </c>
      <c r="C159" s="3" t="n">
        <v>0</v>
      </c>
      <c r="D159" s="3" t="n">
        <v>0</v>
      </c>
      <c r="E159" s="3" t="n">
        <v>0</v>
      </c>
      <c r="F159" s="3" t="n">
        <v>0</v>
      </c>
      <c r="G159" s="3" t="n">
        <v>0</v>
      </c>
      <c r="H159" s="3" t="n">
        <v>0</v>
      </c>
      <c r="I159" s="3" t="n">
        <v>0</v>
      </c>
      <c r="J159" s="3" t="n">
        <v>0</v>
      </c>
      <c r="K159" s="3" t="n">
        <v>72.26000000000001</v>
      </c>
      <c r="L159" s="3" t="n">
        <v>0</v>
      </c>
      <c r="M159" s="3" t="n">
        <v>0</v>
      </c>
      <c r="N159" s="3" t="n">
        <v>0</v>
      </c>
      <c r="O159" s="3">
        <f>SUM(C159:N159)</f>
        <v/>
      </c>
      <c r="P159" t="inlineStr"/>
    </row>
    <row r="160">
      <c r="B160" s="8" t="inlineStr">
        <is>
          <t>Subtotal</t>
        </is>
      </c>
      <c r="C160" s="9">
        <f>SUM(C158:C159)</f>
        <v/>
      </c>
      <c r="D160" s="9">
        <f>SUM(D158:D159)</f>
        <v/>
      </c>
      <c r="E160" s="9">
        <f>SUM(E158:E159)</f>
        <v/>
      </c>
      <c r="F160" s="9">
        <f>SUM(F158:F159)</f>
        <v/>
      </c>
      <c r="G160" s="9">
        <f>SUM(G158:G159)</f>
        <v/>
      </c>
      <c r="H160" s="9">
        <f>SUM(H158:H159)</f>
        <v/>
      </c>
      <c r="I160" s="9">
        <f>SUM(I158:I159)</f>
        <v/>
      </c>
      <c r="J160" s="9">
        <f>SUM(J158:J159)</f>
        <v/>
      </c>
      <c r="K160" s="9">
        <f>SUM(K158:K159)</f>
        <v/>
      </c>
      <c r="L160" s="9">
        <f>SUM(L158:L159)</f>
        <v/>
      </c>
      <c r="M160" s="9">
        <f>SUM(M158:M159)</f>
        <v/>
      </c>
      <c r="N160" s="9">
        <f>SUM(N158:N159)</f>
        <v/>
      </c>
      <c r="O160" s="9">
        <f>SUM(C160:N160)</f>
        <v/>
      </c>
    </row>
    <row r="162">
      <c r="B162" s="6" t="inlineStr">
        <is>
          <t>OTHER PROPERTY EXPENSES</t>
        </is>
      </c>
    </row>
    <row r="163">
      <c r="A163" t="inlineStr">
        <is>
          <t>5115-5000</t>
        </is>
      </c>
      <c r="B163" s="7" t="inlineStr">
        <is>
          <t>HVAC Central</t>
        </is>
      </c>
      <c r="C163" s="3" t="n">
        <v>0</v>
      </c>
      <c r="D163" s="3" t="n">
        <v>0</v>
      </c>
      <c r="E163" s="3" t="n">
        <v>0</v>
      </c>
      <c r="F163" s="3" t="n">
        <v>0</v>
      </c>
      <c r="G163" s="3" t="n">
        <v>0</v>
      </c>
      <c r="H163" s="3" t="n">
        <v>0</v>
      </c>
      <c r="I163" s="3" t="n">
        <v>0</v>
      </c>
      <c r="J163" s="3" t="n">
        <v>0</v>
      </c>
      <c r="K163" s="3" t="n">
        <v>0</v>
      </c>
      <c r="L163" s="3" t="n">
        <v>0</v>
      </c>
      <c r="M163" s="3" t="n">
        <v>0</v>
      </c>
      <c r="N163" s="3" t="n">
        <v>0</v>
      </c>
      <c r="O163" s="3">
        <f>SUM(C163:N163)</f>
        <v/>
      </c>
      <c r="P163" t="inlineStr"/>
    </row>
    <row r="164">
      <c r="A164" t="inlineStr">
        <is>
          <t>5151-1000</t>
        </is>
      </c>
      <c r="B164" s="7" t="inlineStr">
        <is>
          <t>Appliance Replacements</t>
        </is>
      </c>
      <c r="C164" s="3" t="n">
        <v>0</v>
      </c>
      <c r="D164" s="3" t="n">
        <v>0</v>
      </c>
      <c r="E164" s="3" t="n">
        <v>0</v>
      </c>
      <c r="F164" s="3" t="n">
        <v>0</v>
      </c>
      <c r="G164" s="3" t="n">
        <v>0</v>
      </c>
      <c r="H164" s="3" t="n">
        <v>0</v>
      </c>
      <c r="I164" s="3" t="n">
        <v>0</v>
      </c>
      <c r="J164" s="3" t="n">
        <v>0</v>
      </c>
      <c r="K164" s="3" t="n">
        <v>0</v>
      </c>
      <c r="L164" s="3" t="n">
        <v>0</v>
      </c>
      <c r="M164" s="3" t="n">
        <v>0</v>
      </c>
      <c r="N164" s="3" t="n">
        <v>0</v>
      </c>
      <c r="O164" s="3">
        <f>SUM(C164:N164)</f>
        <v/>
      </c>
      <c r="P164" t="inlineStr"/>
    </row>
    <row r="165">
      <c r="A165" t="inlineStr">
        <is>
          <t>5153-0000</t>
        </is>
      </c>
      <c r="B165" s="7" t="inlineStr">
        <is>
          <t>Asphalt &amp; Concrete Repairs</t>
        </is>
      </c>
      <c r="C165" s="3" t="n">
        <v>0</v>
      </c>
      <c r="D165" s="3" t="n">
        <v>0</v>
      </c>
      <c r="E165" s="3" t="n">
        <v>0</v>
      </c>
      <c r="F165" s="3" t="n">
        <v>0</v>
      </c>
      <c r="G165" s="3" t="n">
        <v>0</v>
      </c>
      <c r="H165" s="3" t="n">
        <v>0</v>
      </c>
      <c r="I165" s="3" t="n">
        <v>0</v>
      </c>
      <c r="J165" s="3" t="n">
        <v>0</v>
      </c>
      <c r="K165" s="3" t="n">
        <v>0</v>
      </c>
      <c r="L165" s="3" t="n">
        <v>0</v>
      </c>
      <c r="M165" s="3" t="n">
        <v>0</v>
      </c>
      <c r="N165" s="3" t="n">
        <v>0</v>
      </c>
      <c r="O165" s="3">
        <f>SUM(C165:N165)</f>
        <v/>
      </c>
      <c r="P165" t="inlineStr">
        <is>
          <t>Building concrete ramp behind leasing office that allows residents of 4 &amp; 5 to have a clear walk way to the package area [Joel McGregor, 10/27/24]</t>
        </is>
      </c>
    </row>
    <row r="166">
      <c r="A166" t="inlineStr">
        <is>
          <t>5186-0000</t>
        </is>
      </c>
      <c r="B166" s="7" t="inlineStr">
        <is>
          <t>Window &amp; Sliding Glass Door Replacement</t>
        </is>
      </c>
      <c r="C166" s="3" t="n">
        <v>0</v>
      </c>
      <c r="D166" s="3" t="n">
        <v>0</v>
      </c>
      <c r="E166" s="3" t="n">
        <v>0</v>
      </c>
      <c r="F166" s="3" t="n">
        <v>0</v>
      </c>
      <c r="G166" s="3" t="n">
        <v>0</v>
      </c>
      <c r="H166" s="3" t="n">
        <v>0</v>
      </c>
      <c r="I166" s="3" t="n">
        <v>0</v>
      </c>
      <c r="J166" s="3" t="n">
        <v>0</v>
      </c>
      <c r="K166" s="3" t="n">
        <v>0</v>
      </c>
      <c r="L166" s="3" t="n">
        <v>0</v>
      </c>
      <c r="M166" s="3" t="n">
        <v>0</v>
      </c>
      <c r="N166" s="3" t="n">
        <v>0</v>
      </c>
      <c r="O166" s="3">
        <f>SUM(C166:N166)</f>
        <v/>
      </c>
      <c r="P166" t="inlineStr">
        <is>
          <t>Window Tint Leasing Office &amp; Cowork Space [Joel McGregor, 10/27/24]</t>
        </is>
      </c>
    </row>
    <row r="167">
      <c r="A167" t="inlineStr">
        <is>
          <t>5226-0000</t>
        </is>
      </c>
      <c r="B167" s="7" t="inlineStr">
        <is>
          <t>Tree Trimming</t>
        </is>
      </c>
      <c r="C167" s="3" t="n">
        <v>0</v>
      </c>
      <c r="D167" s="3" t="n">
        <v>0</v>
      </c>
      <c r="E167" s="3" t="n">
        <v>0</v>
      </c>
      <c r="F167" s="3" t="n">
        <v>0</v>
      </c>
      <c r="G167" s="3" t="n">
        <v>0</v>
      </c>
      <c r="H167" s="3" t="n">
        <v>0</v>
      </c>
      <c r="I167" s="3" t="n">
        <v>0</v>
      </c>
      <c r="J167" s="3" t="n">
        <v>0</v>
      </c>
      <c r="K167" s="3" t="n">
        <v>0</v>
      </c>
      <c r="L167" s="3" t="n">
        <v>0</v>
      </c>
      <c r="M167" s="3" t="n">
        <v>0</v>
      </c>
      <c r="N167" s="3" t="n">
        <v>0</v>
      </c>
      <c r="O167" s="3">
        <f>SUM(C167:N167)</f>
        <v/>
      </c>
      <c r="P167" t="inlineStr">
        <is>
          <t>assumes cutting down the remainder of trees that block city views [Joel McGregor, 10/27/24]</t>
        </is>
      </c>
    </row>
    <row r="168">
      <c r="A168" t="inlineStr">
        <is>
          <t>5243-0000</t>
        </is>
      </c>
      <c r="B168" s="7" t="inlineStr">
        <is>
          <t>Equipment Opex</t>
        </is>
      </c>
      <c r="C168" s="3" t="n">
        <v>0</v>
      </c>
      <c r="D168" s="3" t="n">
        <v>0</v>
      </c>
      <c r="E168" s="3" t="n">
        <v>0</v>
      </c>
      <c r="F168" s="3" t="n">
        <v>0</v>
      </c>
      <c r="G168" s="3" t="n">
        <v>0</v>
      </c>
      <c r="H168" s="3" t="n">
        <v>0</v>
      </c>
      <c r="I168" s="3" t="n">
        <v>0</v>
      </c>
      <c r="J168" s="3" t="n">
        <v>0</v>
      </c>
      <c r="K168" s="3" t="n">
        <v>0</v>
      </c>
      <c r="L168" s="3" t="n">
        <v>0</v>
      </c>
      <c r="M168" s="3" t="n">
        <v>0</v>
      </c>
      <c r="N168" s="3" t="n">
        <v>0</v>
      </c>
      <c r="O168" s="3">
        <f>SUM(C168:N168)</f>
        <v/>
      </c>
      <c r="P168" t="inlineStr"/>
    </row>
    <row r="169">
      <c r="A169" t="inlineStr">
        <is>
          <t>5288-0000</t>
        </is>
      </c>
      <c r="B169" s="7" t="inlineStr">
        <is>
          <t>Plumbing - Common</t>
        </is>
      </c>
      <c r="C169" s="3" t="n">
        <v>0</v>
      </c>
      <c r="D169" s="3" t="n">
        <v>0</v>
      </c>
      <c r="E169" s="3" t="n">
        <v>0</v>
      </c>
      <c r="F169" s="3" t="n">
        <v>0</v>
      </c>
      <c r="G169" s="3" t="n">
        <v>0</v>
      </c>
      <c r="H169" s="3" t="n">
        <v>0</v>
      </c>
      <c r="I169" s="3" t="n">
        <v>0</v>
      </c>
      <c r="J169" s="3" t="n">
        <v>0</v>
      </c>
      <c r="K169" s="3" t="n">
        <v>0</v>
      </c>
      <c r="L169" s="3" t="n">
        <v>0</v>
      </c>
      <c r="M169" s="3" t="n">
        <v>0</v>
      </c>
      <c r="N169" s="3" t="n">
        <v>0</v>
      </c>
      <c r="O169" s="3">
        <f>SUM(C169:N169)</f>
        <v/>
      </c>
      <c r="P169" t="inlineStr"/>
    </row>
    <row r="170">
      <c r="A170" t="inlineStr">
        <is>
          <t>5781-0000</t>
        </is>
      </c>
      <c r="B170" s="7" t="inlineStr">
        <is>
          <t>Signage</t>
        </is>
      </c>
      <c r="C170" s="3" t="n">
        <v>0</v>
      </c>
      <c r="D170" s="3" t="n">
        <v>0</v>
      </c>
      <c r="E170" s="3" t="n">
        <v>0</v>
      </c>
      <c r="F170" s="3" t="n">
        <v>0</v>
      </c>
      <c r="G170" s="3" t="n">
        <v>0</v>
      </c>
      <c r="H170" s="3" t="n">
        <v>0</v>
      </c>
      <c r="I170" s="3" t="n">
        <v>0</v>
      </c>
      <c r="J170" s="3" t="n">
        <v>0</v>
      </c>
      <c r="K170" s="3" t="n">
        <v>0</v>
      </c>
      <c r="L170" s="3" t="n">
        <v>0</v>
      </c>
      <c r="M170" s="3" t="n">
        <v>0</v>
      </c>
      <c r="N170" s="3" t="n">
        <v>0</v>
      </c>
      <c r="O170" s="3">
        <f>SUM(C170:N170)</f>
        <v/>
      </c>
      <c r="P170" t="inlineStr"/>
    </row>
    <row r="171">
      <c r="B171" s="8" t="inlineStr">
        <is>
          <t>Subtotal</t>
        </is>
      </c>
      <c r="C171" s="9">
        <f>SUM(C163:C170)</f>
        <v/>
      </c>
      <c r="D171" s="9">
        <f>SUM(D163:D170)</f>
        <v/>
      </c>
      <c r="E171" s="9">
        <f>SUM(E163:E170)</f>
        <v/>
      </c>
      <c r="F171" s="9">
        <f>SUM(F163:F170)</f>
        <v/>
      </c>
      <c r="G171" s="9">
        <f>SUM(G163:G170)</f>
        <v/>
      </c>
      <c r="H171" s="9">
        <f>SUM(H163:H170)</f>
        <v/>
      </c>
      <c r="I171" s="9">
        <f>SUM(I163:I170)</f>
        <v/>
      </c>
      <c r="J171" s="9">
        <f>SUM(J163:J170)</f>
        <v/>
      </c>
      <c r="K171" s="9">
        <f>SUM(K163:K170)</f>
        <v/>
      </c>
      <c r="L171" s="9">
        <f>SUM(L163:L170)</f>
        <v/>
      </c>
      <c r="M171" s="9">
        <f>SUM(M163:M170)</f>
        <v/>
      </c>
      <c r="N171" s="9">
        <f>SUM(N163:N170)</f>
        <v/>
      </c>
      <c r="O171" s="9">
        <f>SUM(C171:N171)</f>
        <v/>
      </c>
    </row>
    <row r="173">
      <c r="B173" s="5" t="inlineStr">
        <is>
          <t>Total Maintenance &amp; Contracts</t>
        </is>
      </c>
      <c r="C173" s="10">
        <f>C127+C131+C137+C146+C155+C160+C171</f>
        <v/>
      </c>
      <c r="D173" s="10">
        <f>D127+D131+D137+D146+D155+D160+D171</f>
        <v/>
      </c>
      <c r="E173" s="10">
        <f>E127+E131+E137+E146+E155+E160+E171</f>
        <v/>
      </c>
      <c r="F173" s="10">
        <f>F127+F131+F137+F146+F155+F160+F171</f>
        <v/>
      </c>
      <c r="G173" s="10">
        <f>G127+G131+G137+G146+G155+G160+G171</f>
        <v/>
      </c>
      <c r="H173" s="10">
        <f>H127+H131+H137+H146+H155+H160+H171</f>
        <v/>
      </c>
      <c r="I173" s="10">
        <f>I127+I131+I137+I146+I155+I160+I171</f>
        <v/>
      </c>
      <c r="J173" s="10">
        <f>J127+J131+J137+J146+J155+J160+J171</f>
        <v/>
      </c>
      <c r="K173" s="10">
        <f>K127+K131+K137+K146+K155+K160+K171</f>
        <v/>
      </c>
      <c r="L173" s="10">
        <f>L127+L131+L137+L146+L155+L160+L171</f>
        <v/>
      </c>
      <c r="M173" s="10">
        <f>M127+M131+M137+M146+M155+M160+M171</f>
        <v/>
      </c>
      <c r="N173" s="10">
        <f>N127+N131+N137+N146+N155+N160+N171</f>
        <v/>
      </c>
      <c r="O173" s="10">
        <f>SUM(C173:N173)</f>
        <v/>
      </c>
    </row>
    <row r="175">
      <c r="B175" s="5" t="inlineStr">
        <is>
          <t>MARKETING</t>
        </is>
      </c>
    </row>
    <row r="176">
      <c r="B176" s="6" t="inlineStr">
        <is>
          <t>ADVERTISING/MARKETING/PROMOTIONS</t>
        </is>
      </c>
    </row>
    <row r="177">
      <c r="A177" t="inlineStr">
        <is>
          <t>5710-1010</t>
        </is>
      </c>
      <c r="B177" s="7" t="inlineStr">
        <is>
          <t>Marketing: Advertising - Ink</t>
        </is>
      </c>
      <c r="C177" s="3" t="n">
        <v>0</v>
      </c>
      <c r="D177" s="3" t="n">
        <v>0</v>
      </c>
      <c r="E177" s="3" t="n">
        <v>0</v>
      </c>
      <c r="F177" s="3" t="n">
        <v>0</v>
      </c>
      <c r="G177" s="3" t="n">
        <v>0</v>
      </c>
      <c r="H177" s="3" t="n">
        <v>0</v>
      </c>
      <c r="I177" s="3" t="n">
        <v>108.95</v>
      </c>
      <c r="J177" s="3" t="n">
        <v>0</v>
      </c>
      <c r="K177" s="3" t="n">
        <v>51.96</v>
      </c>
      <c r="L177" s="3" t="n">
        <v>0</v>
      </c>
      <c r="M177" s="3" t="n">
        <v>0</v>
      </c>
      <c r="N177" s="3" t="n">
        <v>0</v>
      </c>
      <c r="O177" s="3">
        <f>SUM(C177:N177)</f>
        <v/>
      </c>
      <c r="P177" t="inlineStr">
        <is>
          <t>Assume business cards, one pagers, and other collateral. [Alexis Garcia, 11/7/24]</t>
        </is>
      </c>
    </row>
    <row r="178">
      <c r="A178" t="inlineStr">
        <is>
          <t>5710-1040</t>
        </is>
      </c>
      <c r="B178" s="7" t="inlineStr">
        <is>
          <t>Marketing: Tools &amp; Software</t>
        </is>
      </c>
      <c r="C178" s="3" t="n">
        <v>675.2</v>
      </c>
      <c r="D178" s="3" t="n">
        <v>675.2</v>
      </c>
      <c r="E178" s="3" t="n">
        <v>764.2</v>
      </c>
      <c r="F178" s="3" t="n">
        <v>1064.2</v>
      </c>
      <c r="G178" s="3" t="n">
        <v>764.2</v>
      </c>
      <c r="H178" s="3" t="n">
        <v>9617.950000000001</v>
      </c>
      <c r="I178" s="3" t="n">
        <v>764.2</v>
      </c>
      <c r="J178" s="3" t="n">
        <v>2782.4</v>
      </c>
      <c r="K178" s="3" t="n">
        <v>957.4</v>
      </c>
      <c r="L178" s="3" t="n">
        <v>807.4</v>
      </c>
      <c r="M178" s="3" t="n">
        <v>807.4</v>
      </c>
      <c r="N178" s="3" t="n">
        <v>807.4</v>
      </c>
      <c r="O178" s="3">
        <f>SUM(C178:N178)</f>
        <v/>
      </c>
      <c r="P178" t="inlineStr"/>
    </row>
    <row r="179">
      <c r="A179" t="inlineStr">
        <is>
          <t>5710-1050</t>
        </is>
      </c>
      <c r="B179" s="7" t="inlineStr">
        <is>
          <t>Digital Strategy &amp; Advertising</t>
        </is>
      </c>
      <c r="C179" s="3" t="n">
        <v>5950</v>
      </c>
      <c r="D179" s="3" t="n">
        <v>5950</v>
      </c>
      <c r="E179" s="3" t="n">
        <v>6816.52</v>
      </c>
      <c r="F179" s="3" t="n">
        <v>6249</v>
      </c>
      <c r="G179" s="3" t="n">
        <v>5950</v>
      </c>
      <c r="H179" s="3" t="n">
        <v>6150.11</v>
      </c>
      <c r="I179" s="3" t="n">
        <v>10430.9</v>
      </c>
      <c r="J179" s="3" t="n">
        <v>3450</v>
      </c>
      <c r="K179" s="3" t="n">
        <v>5069.7</v>
      </c>
      <c r="L179" s="3" t="n">
        <v>10524</v>
      </c>
      <c r="M179" s="3" t="n">
        <v>15505</v>
      </c>
      <c r="N179" s="3" t="n">
        <v>10055</v>
      </c>
      <c r="O179" s="3">
        <f>SUM(C179:N179)</f>
        <v/>
      </c>
      <c r="P179" t="inlineStr">
        <is>
          <t>1. Apartments.com($2429); Rentable($50); Zillow ($1950); ApartmentList ($1261); Rent.com ($780); Geofencing($1000); SEO ($250); Instagram Boosts($500); PPC Q1 &amp; Q2 ($5000) Q3 &amp; Q4 ($3500) [Joel McGregor, 10/24/24]
2. Assume to drop package levels in Q3 as occupancy stabilizes [Alexis Garcia, 11/7/24]</t>
        </is>
      </c>
    </row>
    <row r="180">
      <c r="A180" t="inlineStr">
        <is>
          <t>5715-0000</t>
        </is>
      </c>
      <c r="B180" s="7" t="inlineStr">
        <is>
          <t>Marketing: Leasing Hospitality</t>
        </is>
      </c>
      <c r="C180" s="3" t="n">
        <v>0</v>
      </c>
      <c r="D180" s="3" t="n">
        <v>0</v>
      </c>
      <c r="E180" s="3" t="n">
        <v>96.89</v>
      </c>
      <c r="F180" s="3" t="n">
        <v>113.64</v>
      </c>
      <c r="G180" s="3" t="n">
        <v>130.4</v>
      </c>
      <c r="H180" s="3" t="n">
        <v>0</v>
      </c>
      <c r="I180" s="3" t="n">
        <v>302.91</v>
      </c>
      <c r="J180" s="3" t="n">
        <v>0</v>
      </c>
      <c r="K180" s="3" t="n">
        <v>0</v>
      </c>
      <c r="L180" s="3" t="n">
        <v>0</v>
      </c>
      <c r="M180" s="3" t="n">
        <v>250.52</v>
      </c>
      <c r="N180" s="3" t="n">
        <v>671.7</v>
      </c>
      <c r="O180" s="3">
        <f>SUM(C180:N180)</f>
        <v/>
      </c>
      <c r="P180" t="inlineStr">
        <is>
          <t>$1277 per quarter for promotional items; $1000 per month for other leasing promotion items(coffee, iced coffee, beer, snacks for cowork space, etc) [Alexis Garcia, 11/7/24]</t>
        </is>
      </c>
    </row>
    <row r="181">
      <c r="A181" t="inlineStr">
        <is>
          <t>5717-0000</t>
        </is>
      </c>
      <c r="B181" s="7" t="inlineStr">
        <is>
          <t>Leasing &amp; Hospitality</t>
        </is>
      </c>
      <c r="C181" s="3" t="n">
        <v>0</v>
      </c>
      <c r="D181" s="3" t="n">
        <v>0</v>
      </c>
      <c r="E181" s="3" t="n">
        <v>226.83</v>
      </c>
      <c r="F181" s="3" t="n">
        <v>334.56</v>
      </c>
      <c r="G181" s="3" t="n">
        <v>11.9</v>
      </c>
      <c r="H181" s="3" t="n">
        <v>0</v>
      </c>
      <c r="I181" s="3" t="n">
        <v>0</v>
      </c>
      <c r="J181" s="3" t="n">
        <v>297.26</v>
      </c>
      <c r="K181" s="3" t="n">
        <v>0</v>
      </c>
      <c r="L181" s="3" t="n">
        <v>0</v>
      </c>
      <c r="M181" s="3" t="n">
        <v>63.16</v>
      </c>
      <c r="N181" s="3" t="n">
        <v>0</v>
      </c>
      <c r="O181" s="3">
        <f>SUM(C181:N181)</f>
        <v/>
      </c>
      <c r="P181" t="inlineStr"/>
    </row>
    <row r="182">
      <c r="A182" t="inlineStr">
        <is>
          <t>5720-0000</t>
        </is>
      </c>
      <c r="B182" s="7" t="inlineStr">
        <is>
          <t>Marketing: Resident Retention</t>
        </is>
      </c>
      <c r="C182" s="3" t="n">
        <v>129.18</v>
      </c>
      <c r="D182" s="3" t="n">
        <v>0</v>
      </c>
      <c r="E182" s="3" t="n">
        <v>0</v>
      </c>
      <c r="F182" s="3" t="n">
        <v>550.55</v>
      </c>
      <c r="G182" s="3" t="n">
        <v>491.86</v>
      </c>
      <c r="H182" s="3" t="n">
        <v>0</v>
      </c>
      <c r="I182" s="3" t="n">
        <v>378</v>
      </c>
      <c r="J182" s="3" t="n">
        <v>1553.1</v>
      </c>
      <c r="K182" s="3" t="n">
        <v>3251.24</v>
      </c>
      <c r="L182" s="3" t="n">
        <v>324</v>
      </c>
      <c r="M182" s="3" t="n">
        <v>324</v>
      </c>
      <c r="N182" s="3" t="n">
        <v>1824</v>
      </c>
      <c r="O182" s="3">
        <f>SUM(C182:N182)</f>
        <v/>
      </c>
      <c r="P182" t="inlineStr">
        <is>
          <t>Resident events at $1 per door with bigger events for summer &amp; holidays; move in gifts at $1500 in Q3 &amp; Q4; Elevate Resident App at $540 per month + $1500 per quarter for retention [Alexis Garcia, 11/11/24]</t>
        </is>
      </c>
    </row>
    <row r="183">
      <c r="A183" t="inlineStr">
        <is>
          <t>5730-0000</t>
        </is>
      </c>
      <c r="B183" s="7" t="inlineStr">
        <is>
          <t>Marketing: Referral Fees</t>
        </is>
      </c>
      <c r="C183" s="3" t="n">
        <v>0</v>
      </c>
      <c r="D183" s="3" t="n">
        <v>0</v>
      </c>
      <c r="E183" s="3" t="n">
        <v>0</v>
      </c>
      <c r="F183" s="3" t="n">
        <v>0</v>
      </c>
      <c r="G183" s="3" t="n">
        <v>0</v>
      </c>
      <c r="H183" s="3" t="n">
        <v>0</v>
      </c>
      <c r="I183" s="3" t="n">
        <v>0</v>
      </c>
      <c r="J183" s="3" t="n">
        <v>0</v>
      </c>
      <c r="K183" s="3" t="n">
        <v>4250</v>
      </c>
      <c r="L183" s="3" t="n">
        <v>0</v>
      </c>
      <c r="M183" s="3" t="n">
        <v>0</v>
      </c>
      <c r="N183" s="3" t="n">
        <v>0</v>
      </c>
      <c r="O183" s="3">
        <f>SUM(C183:N183)</f>
        <v/>
      </c>
      <c r="P183" t="inlineStr">
        <is>
          <t>Budget assumes 1 referral each month at $1500 [Joel McGregor, 10/27/24]</t>
        </is>
      </c>
    </row>
    <row r="184">
      <c r="A184" t="inlineStr">
        <is>
          <t>5735-0000</t>
        </is>
      </c>
      <c r="B184" s="7" t="inlineStr">
        <is>
          <t>Marketing: Locator Commissions</t>
        </is>
      </c>
      <c r="C184" s="3" t="n">
        <v>39</v>
      </c>
      <c r="D184" s="3" t="n">
        <v>39</v>
      </c>
      <c r="E184" s="3" t="n">
        <v>39</v>
      </c>
      <c r="F184" s="3" t="n">
        <v>1403.1</v>
      </c>
      <c r="G184" s="3" t="n">
        <v>8432.6</v>
      </c>
      <c r="H184" s="3" t="n">
        <v>14016.67</v>
      </c>
      <c r="I184" s="3" t="n">
        <v>6241.61</v>
      </c>
      <c r="J184" s="3" t="n">
        <v>54028.52</v>
      </c>
      <c r="K184" s="3" t="n">
        <v>33158.4</v>
      </c>
      <c r="L184" s="3" t="n">
        <v>14939.85</v>
      </c>
      <c r="M184" s="3" t="n">
        <v>7088.04</v>
      </c>
      <c r="N184" s="3" t="n">
        <v>13228.47</v>
      </c>
      <c r="O184" s="3">
        <f>SUM(C184:N184)</f>
        <v/>
      </c>
      <c r="P184" t="inlineStr">
        <is>
          <t>Assuming 75% of all move-ins have a locator at 100% commission with commissions dropping to 75% in Q3 [Joel McGregor, 10/27/24]</t>
        </is>
      </c>
    </row>
    <row r="185">
      <c r="A185" t="inlineStr">
        <is>
          <t>5770-0000</t>
        </is>
      </c>
      <c r="B185" s="7" t="inlineStr">
        <is>
          <t>Marketing: Other</t>
        </is>
      </c>
      <c r="C185" s="3" t="n">
        <v>0</v>
      </c>
      <c r="D185" s="3" t="n">
        <v>273.43</v>
      </c>
      <c r="E185" s="3" t="n">
        <v>561.84</v>
      </c>
      <c r="F185" s="3" t="n">
        <v>280.92</v>
      </c>
      <c r="G185" s="3" t="n">
        <v>280.92</v>
      </c>
      <c r="H185" s="3" t="n">
        <v>280.92</v>
      </c>
      <c r="I185" s="3" t="n">
        <v>280.92</v>
      </c>
      <c r="J185" s="3" t="n">
        <v>280.92</v>
      </c>
      <c r="K185" s="3" t="n">
        <v>280.92</v>
      </c>
      <c r="L185" s="3" t="n">
        <v>280.92</v>
      </c>
      <c r="M185" s="3" t="n">
        <v>280.92</v>
      </c>
      <c r="N185" s="3" t="n">
        <v>280.92</v>
      </c>
      <c r="O185" s="3">
        <f>SUM(C185:N185)</f>
        <v/>
      </c>
      <c r="P185" t="inlineStr">
        <is>
          <t>Apartment IQ [Joel McGregor, 10/27/24]</t>
        </is>
      </c>
    </row>
    <row r="186">
      <c r="A186" t="inlineStr">
        <is>
          <t>5780-0000</t>
        </is>
      </c>
      <c r="B186" s="7" t="inlineStr">
        <is>
          <t>Marketing: Reimb</t>
        </is>
      </c>
      <c r="C186" s="3" t="n">
        <v>0</v>
      </c>
      <c r="D186" s="3" t="n">
        <v>0</v>
      </c>
      <c r="E186" s="3" t="n">
        <v>432</v>
      </c>
      <c r="F186" s="3" t="n">
        <v>432</v>
      </c>
      <c r="G186" s="3" t="n">
        <v>432</v>
      </c>
      <c r="H186" s="3" t="n">
        <v>432</v>
      </c>
      <c r="I186" s="3" t="n">
        <v>432</v>
      </c>
      <c r="J186" s="3" t="n">
        <v>432</v>
      </c>
      <c r="K186" s="3" t="n">
        <v>432</v>
      </c>
      <c r="L186" s="3" t="n">
        <v>432</v>
      </c>
      <c r="M186" s="3" t="n">
        <v>432</v>
      </c>
      <c r="N186" s="3" t="n">
        <v>432</v>
      </c>
      <c r="O186" s="3">
        <f>SUM(C186:N186)</f>
        <v/>
      </c>
      <c r="P186" t="inlineStr"/>
    </row>
    <row r="187">
      <c r="B187" s="8" t="inlineStr">
        <is>
          <t>Subtotal</t>
        </is>
      </c>
      <c r="C187" s="9">
        <f>SUM(C177:C186)</f>
        <v/>
      </c>
      <c r="D187" s="9">
        <f>SUM(D177:D186)</f>
        <v/>
      </c>
      <c r="E187" s="9">
        <f>SUM(E177:E186)</f>
        <v/>
      </c>
      <c r="F187" s="9">
        <f>SUM(F177:F186)</f>
        <v/>
      </c>
      <c r="G187" s="9">
        <f>SUM(G177:G186)</f>
        <v/>
      </c>
      <c r="H187" s="9">
        <f>SUM(H177:H186)</f>
        <v/>
      </c>
      <c r="I187" s="9">
        <f>SUM(I177:I186)</f>
        <v/>
      </c>
      <c r="J187" s="9">
        <f>SUM(J177:J186)</f>
        <v/>
      </c>
      <c r="K187" s="9">
        <f>SUM(K177:K186)</f>
        <v/>
      </c>
      <c r="L187" s="9">
        <f>SUM(L177:L186)</f>
        <v/>
      </c>
      <c r="M187" s="9">
        <f>SUM(M177:M186)</f>
        <v/>
      </c>
      <c r="N187" s="9">
        <f>SUM(N177:N186)</f>
        <v/>
      </c>
      <c r="O187" s="9">
        <f>SUM(C187:N187)</f>
        <v/>
      </c>
    </row>
    <row r="189">
      <c r="B189" s="5" t="inlineStr">
        <is>
          <t>Total Marketing</t>
        </is>
      </c>
      <c r="C189" s="10">
        <f>C187</f>
        <v/>
      </c>
      <c r="D189" s="10">
        <f>D187</f>
        <v/>
      </c>
      <c r="E189" s="10">
        <f>E187</f>
        <v/>
      </c>
      <c r="F189" s="10">
        <f>F187</f>
        <v/>
      </c>
      <c r="G189" s="10">
        <f>G187</f>
        <v/>
      </c>
      <c r="H189" s="10">
        <f>H187</f>
        <v/>
      </c>
      <c r="I189" s="10">
        <f>I187</f>
        <v/>
      </c>
      <c r="J189" s="10">
        <f>J187</f>
        <v/>
      </c>
      <c r="K189" s="10">
        <f>K187</f>
        <v/>
      </c>
      <c r="L189" s="10">
        <f>L187</f>
        <v/>
      </c>
      <c r="M189" s="10">
        <f>M187</f>
        <v/>
      </c>
      <c r="N189" s="10">
        <f>N187</f>
        <v/>
      </c>
      <c r="O189" s="10">
        <f>SUM(C189:N189)</f>
        <v/>
      </c>
    </row>
    <row r="191">
      <c r="B191" s="5" t="inlineStr">
        <is>
          <t>G&amp;A &amp; IT</t>
        </is>
      </c>
    </row>
    <row r="192">
      <c r="B192" s="6" t="inlineStr">
        <is>
          <t>IT EXPENSES</t>
        </is>
      </c>
    </row>
    <row r="193">
      <c r="A193" t="inlineStr">
        <is>
          <t>5805-0000</t>
        </is>
      </c>
      <c r="B193" s="7" t="inlineStr">
        <is>
          <t>Software License &amp; Support Expense</t>
        </is>
      </c>
      <c r="C193" s="3" t="n">
        <v>2729.41</v>
      </c>
      <c r="D193" s="3" t="n">
        <v>2780.27</v>
      </c>
      <c r="E193" s="3" t="n">
        <v>2780.27</v>
      </c>
      <c r="F193" s="3" t="n">
        <v>2839.2</v>
      </c>
      <c r="G193" s="3" t="n">
        <v>2786.27</v>
      </c>
      <c r="H193" s="3" t="n">
        <v>2780.27</v>
      </c>
      <c r="I193" s="3" t="n">
        <v>2826.47</v>
      </c>
      <c r="J193" s="3" t="n">
        <v>2825.07</v>
      </c>
      <c r="K193" s="3" t="n">
        <v>2795.47</v>
      </c>
      <c r="L193" s="3" t="n">
        <v>2793.07</v>
      </c>
      <c r="M193" s="3" t="n">
        <v>2920.87</v>
      </c>
      <c r="N193" s="3" t="n">
        <v>2817.47</v>
      </c>
      <c r="O193" s="3">
        <f>SUM(C193:N193)</f>
        <v/>
      </c>
      <c r="P193" t="inlineStr"/>
    </row>
    <row r="194">
      <c r="A194" t="inlineStr">
        <is>
          <t>5811-0000</t>
        </is>
      </c>
      <c r="B194" s="7" t="inlineStr">
        <is>
          <t>Answering Service</t>
        </is>
      </c>
      <c r="C194" s="3" t="n">
        <v>0</v>
      </c>
      <c r="D194" s="3" t="n">
        <v>0</v>
      </c>
      <c r="E194" s="3" t="n">
        <v>0</v>
      </c>
      <c r="F194" s="3" t="n">
        <v>0</v>
      </c>
      <c r="G194" s="3" t="n">
        <v>0</v>
      </c>
      <c r="H194" s="3" t="n">
        <v>0</v>
      </c>
      <c r="I194" s="3" t="n">
        <v>0</v>
      </c>
      <c r="J194" s="3" t="n">
        <v>0</v>
      </c>
      <c r="K194" s="3" t="n">
        <v>0</v>
      </c>
      <c r="L194" s="3" t="n">
        <v>0</v>
      </c>
      <c r="M194" s="3" t="n">
        <v>0</v>
      </c>
      <c r="N194" s="3" t="n">
        <v>304</v>
      </c>
      <c r="O194" s="3">
        <f>SUM(C194:N194)</f>
        <v/>
      </c>
      <c r="P194" t="inlineStr"/>
    </row>
    <row r="195">
      <c r="A195" t="inlineStr">
        <is>
          <t>5812-0000</t>
        </is>
      </c>
      <c r="B195" s="7" t="inlineStr">
        <is>
          <t>Phones Expense</t>
        </is>
      </c>
      <c r="C195" s="3" t="n">
        <v>0</v>
      </c>
      <c r="D195" s="3" t="n">
        <v>0</v>
      </c>
      <c r="E195" s="3" t="n">
        <v>0</v>
      </c>
      <c r="F195" s="3" t="n">
        <v>1013.73</v>
      </c>
      <c r="G195" s="3" t="n">
        <v>157.81</v>
      </c>
      <c r="H195" s="3" t="n">
        <v>127.88</v>
      </c>
      <c r="I195" s="3" t="n">
        <v>527.51</v>
      </c>
      <c r="J195" s="3" t="n">
        <v>434.01</v>
      </c>
      <c r="K195" s="3" t="n">
        <v>2069.52</v>
      </c>
      <c r="L195" s="3" t="n">
        <v>551.71</v>
      </c>
      <c r="M195" s="3" t="n">
        <v>1096.8</v>
      </c>
      <c r="N195" s="3" t="n">
        <v>658.03</v>
      </c>
      <c r="O195" s="3">
        <f>SUM(C195:N195)</f>
        <v/>
      </c>
      <c r="P195" t="inlineStr">
        <is>
          <t>Pool &amp; Elevator (3) Phones [Joel McGregor, 10/27/24]</t>
        </is>
      </c>
    </row>
    <row r="196">
      <c r="A196" t="inlineStr">
        <is>
          <t>5813-0000</t>
        </is>
      </c>
      <c r="B196" s="7" t="inlineStr">
        <is>
          <t>Internet Expense</t>
        </is>
      </c>
      <c r="C196" s="3" t="n">
        <v>0</v>
      </c>
      <c r="D196" s="3" t="n">
        <v>0</v>
      </c>
      <c r="E196" s="3" t="n">
        <v>658.97</v>
      </c>
      <c r="F196" s="3" t="n">
        <v>1982.61</v>
      </c>
      <c r="G196" s="3" t="n">
        <v>146.41</v>
      </c>
      <c r="H196" s="3" t="n">
        <v>766.46</v>
      </c>
      <c r="I196" s="3" t="n">
        <v>1215.4</v>
      </c>
      <c r="J196" s="3" t="n">
        <v>741.2</v>
      </c>
      <c r="K196" s="3" t="n">
        <v>829.37</v>
      </c>
      <c r="L196" s="3" t="n">
        <v>1339.2</v>
      </c>
      <c r="M196" s="3" t="n">
        <v>1305.51</v>
      </c>
      <c r="N196" s="3" t="n">
        <v>1822.92</v>
      </c>
      <c r="O196" s="3">
        <f>SUM(C196:N196)</f>
        <v/>
      </c>
      <c r="P196" t="inlineStr">
        <is>
          <t>AT&amp;T Accounts: 1518 ($183), 8206($25), 7714 ($285), 7346($193), 7347($193), 8470($193), 1380($193), 9144($193) [Joel McGregor, 10/27/24]</t>
        </is>
      </c>
    </row>
    <row r="197">
      <c r="A197" t="inlineStr">
        <is>
          <t>5819-0000</t>
        </is>
      </c>
      <c r="B197" s="7" t="inlineStr">
        <is>
          <t>IT Reimb</t>
        </is>
      </c>
      <c r="C197" s="3" t="n">
        <v>432</v>
      </c>
      <c r="D197" s="3" t="n">
        <v>432</v>
      </c>
      <c r="E197" s="3" t="n">
        <v>432</v>
      </c>
      <c r="F197" s="3" t="n">
        <v>432</v>
      </c>
      <c r="G197" s="3" t="n">
        <v>432</v>
      </c>
      <c r="H197" s="3" t="n">
        <v>432</v>
      </c>
      <c r="I197" s="3" t="n">
        <v>435.18</v>
      </c>
      <c r="J197" s="3" t="n">
        <v>432</v>
      </c>
      <c r="K197" s="3" t="n">
        <v>432</v>
      </c>
      <c r="L197" s="3" t="n">
        <v>432</v>
      </c>
      <c r="M197" s="3" t="n">
        <v>432</v>
      </c>
      <c r="N197" s="3" t="n">
        <v>432</v>
      </c>
      <c r="O197" s="3">
        <f>SUM(C197:N197)</f>
        <v/>
      </c>
      <c r="P197" t="inlineStr"/>
    </row>
    <row r="198">
      <c r="B198" s="8" t="inlineStr">
        <is>
          <t>Subtotal</t>
        </is>
      </c>
      <c r="C198" s="9">
        <f>SUM(C193:C197)</f>
        <v/>
      </c>
      <c r="D198" s="9">
        <f>SUM(D193:D197)</f>
        <v/>
      </c>
      <c r="E198" s="9">
        <f>SUM(E193:E197)</f>
        <v/>
      </c>
      <c r="F198" s="9">
        <f>SUM(F193:F197)</f>
        <v/>
      </c>
      <c r="G198" s="9">
        <f>SUM(G193:G197)</f>
        <v/>
      </c>
      <c r="H198" s="9">
        <f>SUM(H193:H197)</f>
        <v/>
      </c>
      <c r="I198" s="9">
        <f>SUM(I193:I197)</f>
        <v/>
      </c>
      <c r="J198" s="9">
        <f>SUM(J193:J197)</f>
        <v/>
      </c>
      <c r="K198" s="9">
        <f>SUM(K193:K197)</f>
        <v/>
      </c>
      <c r="L198" s="9">
        <f>SUM(L193:L197)</f>
        <v/>
      </c>
      <c r="M198" s="9">
        <f>SUM(M193:M197)</f>
        <v/>
      </c>
      <c r="N198" s="9">
        <f>SUM(N193:N197)</f>
        <v/>
      </c>
      <c r="O198" s="9">
        <f>SUM(C198:N198)</f>
        <v/>
      </c>
    </row>
    <row r="200">
      <c r="B200" s="6" t="inlineStr">
        <is>
          <t>OFFICE EXPENSES</t>
        </is>
      </c>
    </row>
    <row r="201">
      <c r="A201" t="inlineStr">
        <is>
          <t>5821-0000</t>
        </is>
      </c>
      <c r="B201" s="7" t="inlineStr">
        <is>
          <t>Kitchen Supplies</t>
        </is>
      </c>
      <c r="C201" s="3" t="n">
        <v>0</v>
      </c>
      <c r="D201" s="3" t="n">
        <v>0</v>
      </c>
      <c r="E201" s="3" t="n">
        <v>0</v>
      </c>
      <c r="F201" s="3" t="n">
        <v>0</v>
      </c>
      <c r="G201" s="3" t="n">
        <v>0</v>
      </c>
      <c r="H201" s="3" t="n">
        <v>0</v>
      </c>
      <c r="I201" s="3" t="n">
        <v>0</v>
      </c>
      <c r="J201" s="3" t="n">
        <v>0</v>
      </c>
      <c r="K201" s="3" t="n">
        <v>0</v>
      </c>
      <c r="L201" s="3" t="n">
        <v>0</v>
      </c>
      <c r="M201" s="3" t="n">
        <v>0</v>
      </c>
      <c r="N201" s="3" t="n">
        <v>0</v>
      </c>
      <c r="O201" s="3">
        <f>SUM(C201:N201)</f>
        <v/>
      </c>
      <c r="P201" t="inlineStr">
        <is>
          <t>Assume monthly expense for paper products, staff breaks, cleaning supplies [Joel McGregor, 10/27/24]</t>
        </is>
      </c>
    </row>
    <row r="202">
      <c r="A202" t="inlineStr">
        <is>
          <t>5824-0000</t>
        </is>
      </c>
      <c r="B202" s="7" t="inlineStr">
        <is>
          <t>Miscellaneous Expense</t>
        </is>
      </c>
      <c r="C202" s="3" t="n">
        <v>0</v>
      </c>
      <c r="D202" s="3" t="n">
        <v>0</v>
      </c>
      <c r="E202" s="3" t="n">
        <v>0</v>
      </c>
      <c r="F202" s="3" t="n">
        <v>20</v>
      </c>
      <c r="G202" s="3" t="n">
        <v>0</v>
      </c>
      <c r="H202" s="3" t="n">
        <v>0</v>
      </c>
      <c r="I202" s="3" t="n">
        <v>0</v>
      </c>
      <c r="J202" s="3" t="n">
        <v>0</v>
      </c>
      <c r="K202" s="3" t="n">
        <v>0</v>
      </c>
      <c r="L202" s="3" t="n">
        <v>0</v>
      </c>
      <c r="M202" s="3" t="n">
        <v>0</v>
      </c>
      <c r="N202" s="3" t="n">
        <v>0</v>
      </c>
      <c r="O202" s="3">
        <f>SUM(C202:N202)</f>
        <v/>
      </c>
      <c r="P202" t="inlineStr"/>
    </row>
    <row r="203">
      <c r="A203" t="inlineStr">
        <is>
          <t>5826-0000</t>
        </is>
      </c>
      <c r="B203" s="7" t="inlineStr">
        <is>
          <t>Office Supplies &amp; Expenses</t>
        </is>
      </c>
      <c r="C203" s="3" t="n">
        <v>0</v>
      </c>
      <c r="D203" s="3" t="n">
        <v>0</v>
      </c>
      <c r="E203" s="3" t="n">
        <v>1073.28</v>
      </c>
      <c r="F203" s="3" t="n">
        <v>687.4299999999999</v>
      </c>
      <c r="G203" s="3" t="n">
        <v>16.55</v>
      </c>
      <c r="H203" s="3" t="n">
        <v>598.37</v>
      </c>
      <c r="I203" s="3" t="n">
        <v>420.83</v>
      </c>
      <c r="J203" s="3" t="n">
        <v>84.31999999999999</v>
      </c>
      <c r="K203" s="3" t="n">
        <v>904.6900000000001</v>
      </c>
      <c r="L203" s="3" t="n">
        <v>-126.12</v>
      </c>
      <c r="M203" s="3" t="n">
        <v>647.15</v>
      </c>
      <c r="N203" s="3" t="n">
        <v>1268.02</v>
      </c>
      <c r="O203" s="3">
        <f>SUM(C203:N203)</f>
        <v/>
      </c>
      <c r="P203" t="inlineStr">
        <is>
          <t>Assumes monthly expense for copy paper, pens, highlighters, sticky notes, etc [Joel McGregor, 10/27/24]</t>
        </is>
      </c>
    </row>
    <row r="204">
      <c r="A204" t="inlineStr">
        <is>
          <t>5827-0000</t>
        </is>
      </c>
      <c r="B204" s="7" t="inlineStr">
        <is>
          <t>Printer Toner Cartridges</t>
        </is>
      </c>
      <c r="C204" s="3" t="n">
        <v>0</v>
      </c>
      <c r="D204" s="3" t="n">
        <v>254.49</v>
      </c>
      <c r="E204" s="3" t="n">
        <v>-254.49</v>
      </c>
      <c r="F204" s="3" t="n">
        <v>0</v>
      </c>
      <c r="G204" s="3" t="n">
        <v>0</v>
      </c>
      <c r="H204" s="3" t="n">
        <v>0</v>
      </c>
      <c r="I204" s="3" t="n">
        <v>0</v>
      </c>
      <c r="J204" s="3" t="n">
        <v>0</v>
      </c>
      <c r="K204" s="3" t="n">
        <v>0</v>
      </c>
      <c r="L204" s="3" t="n">
        <v>0</v>
      </c>
      <c r="M204" s="3" t="n">
        <v>0</v>
      </c>
      <c r="N204" s="3" t="n">
        <v>0</v>
      </c>
      <c r="O204" s="3">
        <f>SUM(C204:N204)</f>
        <v/>
      </c>
      <c r="P204" t="inlineStr"/>
    </row>
    <row r="205">
      <c r="A205" t="inlineStr">
        <is>
          <t>5828-0000</t>
        </is>
      </c>
      <c r="B205" s="7" t="inlineStr">
        <is>
          <t>Copy Machine Contract</t>
        </is>
      </c>
      <c r="C205" s="3" t="n">
        <v>0</v>
      </c>
      <c r="D205" s="3" t="n">
        <v>0</v>
      </c>
      <c r="E205" s="3" t="n">
        <v>264.05</v>
      </c>
      <c r="F205" s="3" t="n">
        <v>292.33</v>
      </c>
      <c r="G205" s="3" t="n">
        <v>305.94</v>
      </c>
      <c r="H205" s="3" t="n">
        <v>307.85</v>
      </c>
      <c r="I205" s="3" t="n">
        <v>339.91</v>
      </c>
      <c r="J205" s="3" t="n">
        <v>345.09</v>
      </c>
      <c r="K205" s="3" t="n">
        <v>724.14</v>
      </c>
      <c r="L205" s="3" t="n">
        <v>304.56</v>
      </c>
      <c r="M205" s="3" t="n">
        <v>323.76</v>
      </c>
      <c r="N205" s="3" t="n">
        <v>481.54</v>
      </c>
      <c r="O205" s="3">
        <f>SUM(C205:N205)</f>
        <v/>
      </c>
      <c r="P205" t="inlineStr">
        <is>
          <t>Copy contract at $350 [Joel McGregor, 10/27/24]</t>
        </is>
      </c>
    </row>
    <row r="206">
      <c r="A206" t="inlineStr">
        <is>
          <t>5829-0000</t>
        </is>
      </c>
      <c r="B206" s="7" t="inlineStr">
        <is>
          <t>Postage</t>
        </is>
      </c>
      <c r="C206" s="3" t="n">
        <v>0</v>
      </c>
      <c r="D206" s="3" t="n">
        <v>0</v>
      </c>
      <c r="E206" s="3" t="n">
        <v>0</v>
      </c>
      <c r="F206" s="3" t="n">
        <v>0</v>
      </c>
      <c r="G206" s="3" t="n">
        <v>7.99</v>
      </c>
      <c r="H206" s="3" t="n">
        <v>0</v>
      </c>
      <c r="I206" s="3" t="n">
        <v>0</v>
      </c>
      <c r="J206" s="3" t="n">
        <v>0</v>
      </c>
      <c r="K206" s="3" t="n">
        <v>0</v>
      </c>
      <c r="L206" s="3" t="n">
        <v>0</v>
      </c>
      <c r="M206" s="3" t="n">
        <v>0</v>
      </c>
      <c r="N206" s="3" t="n">
        <v>0</v>
      </c>
      <c r="O206" s="3">
        <f>SUM(C206:N206)</f>
        <v/>
      </c>
      <c r="P206" t="inlineStr">
        <is>
          <t>assumes 1 book of stamps once per month [Joel McGregor, 10/27/24]</t>
        </is>
      </c>
    </row>
    <row r="207">
      <c r="B207" s="8" t="inlineStr">
        <is>
          <t>Subtotal</t>
        </is>
      </c>
      <c r="C207" s="9">
        <f>SUM(C201:C206)</f>
        <v/>
      </c>
      <c r="D207" s="9">
        <f>SUM(D201:D206)</f>
        <v/>
      </c>
      <c r="E207" s="9">
        <f>SUM(E201:E206)</f>
        <v/>
      </c>
      <c r="F207" s="9">
        <f>SUM(F201:F206)</f>
        <v/>
      </c>
      <c r="G207" s="9">
        <f>SUM(G201:G206)</f>
        <v/>
      </c>
      <c r="H207" s="9">
        <f>SUM(H201:H206)</f>
        <v/>
      </c>
      <c r="I207" s="9">
        <f>SUM(I201:I206)</f>
        <v/>
      </c>
      <c r="J207" s="9">
        <f>SUM(J201:J206)</f>
        <v/>
      </c>
      <c r="K207" s="9">
        <f>SUM(K201:K206)</f>
        <v/>
      </c>
      <c r="L207" s="9">
        <f>SUM(L201:L206)</f>
        <v/>
      </c>
      <c r="M207" s="9">
        <f>SUM(M201:M206)</f>
        <v/>
      </c>
      <c r="N207" s="9">
        <f>SUM(N201:N206)</f>
        <v/>
      </c>
      <c r="O207" s="9">
        <f>SUM(C207:N207)</f>
        <v/>
      </c>
    </row>
    <row r="209">
      <c r="B209" s="6" t="inlineStr">
        <is>
          <t>TRAVEL</t>
        </is>
      </c>
    </row>
    <row r="210">
      <c r="A210" t="inlineStr">
        <is>
          <t>5843-0000</t>
        </is>
      </c>
      <c r="B210" s="7" t="inlineStr">
        <is>
          <t>Travel: Hotel</t>
        </is>
      </c>
      <c r="C210" s="3" t="n">
        <v>0</v>
      </c>
      <c r="D210" s="3" t="n">
        <v>0</v>
      </c>
      <c r="E210" s="3" t="n">
        <v>20</v>
      </c>
      <c r="F210" s="3" t="n">
        <v>-20</v>
      </c>
      <c r="G210" s="3" t="n">
        <v>0</v>
      </c>
      <c r="H210" s="3" t="n">
        <v>0</v>
      </c>
      <c r="I210" s="3" t="n">
        <v>0</v>
      </c>
      <c r="J210" s="3" t="n">
        <v>0</v>
      </c>
      <c r="K210" s="3" t="n">
        <v>0</v>
      </c>
      <c r="L210" s="3" t="n">
        <v>0</v>
      </c>
      <c r="M210" s="3" t="n">
        <v>0</v>
      </c>
      <c r="N210" s="3" t="n">
        <v>0</v>
      </c>
      <c r="O210" s="3">
        <f>SUM(C210:N210)</f>
        <v/>
      </c>
      <c r="P210" t="inlineStr"/>
    </row>
    <row r="211">
      <c r="A211" t="inlineStr">
        <is>
          <t>5845-0000</t>
        </is>
      </c>
      <c r="B211" s="7" t="inlineStr">
        <is>
          <t>Travel: Ground Transportation</t>
        </is>
      </c>
      <c r="C211" s="3" t="n">
        <v>0</v>
      </c>
      <c r="D211" s="3" t="n">
        <v>0</v>
      </c>
      <c r="E211" s="3" t="n">
        <v>0</v>
      </c>
      <c r="F211" s="3" t="n">
        <v>0</v>
      </c>
      <c r="G211" s="3" t="n">
        <v>0</v>
      </c>
      <c r="H211" s="3" t="n">
        <v>0</v>
      </c>
      <c r="I211" s="3" t="n">
        <v>0</v>
      </c>
      <c r="J211" s="3" t="n">
        <v>4.99</v>
      </c>
      <c r="K211" s="3" t="n">
        <v>0</v>
      </c>
      <c r="L211" s="3" t="n">
        <v>0</v>
      </c>
      <c r="M211" s="3" t="n">
        <v>0</v>
      </c>
      <c r="N211" s="3" t="n">
        <v>0</v>
      </c>
      <c r="O211" s="3">
        <f>SUM(C211:N211)</f>
        <v/>
      </c>
      <c r="P211" t="inlineStr"/>
    </row>
    <row r="212">
      <c r="B212" s="8" t="inlineStr">
        <is>
          <t>Subtotal</t>
        </is>
      </c>
      <c r="C212" s="9">
        <f>SUM(C210:C211)</f>
        <v/>
      </c>
      <c r="D212" s="9">
        <f>SUM(D210:D211)</f>
        <v/>
      </c>
      <c r="E212" s="9">
        <f>SUM(E210:E211)</f>
        <v/>
      </c>
      <c r="F212" s="9">
        <f>SUM(F210:F211)</f>
        <v/>
      </c>
      <c r="G212" s="9">
        <f>SUM(G210:G211)</f>
        <v/>
      </c>
      <c r="H212" s="9">
        <f>SUM(H210:H211)</f>
        <v/>
      </c>
      <c r="I212" s="9">
        <f>SUM(I210:I211)</f>
        <v/>
      </c>
      <c r="J212" s="9">
        <f>SUM(J210:J211)</f>
        <v/>
      </c>
      <c r="K212" s="9">
        <f>SUM(K210:K211)</f>
        <v/>
      </c>
      <c r="L212" s="9">
        <f>SUM(L210:L211)</f>
        <v/>
      </c>
      <c r="M212" s="9">
        <f>SUM(M210:M211)</f>
        <v/>
      </c>
      <c r="N212" s="9">
        <f>SUM(N210:N211)</f>
        <v/>
      </c>
      <c r="O212" s="9">
        <f>SUM(C212:N212)</f>
        <v/>
      </c>
    </row>
    <row r="214">
      <c r="B214" s="6" t="inlineStr">
        <is>
          <t>EVICTION EXPENSES</t>
        </is>
      </c>
    </row>
    <row r="215">
      <c r="A215" t="inlineStr">
        <is>
          <t>5861-0000</t>
        </is>
      </c>
      <c r="B215" s="7" t="inlineStr">
        <is>
          <t>Eviction: Legal Expenses</t>
        </is>
      </c>
      <c r="C215" s="3" t="n">
        <v>0</v>
      </c>
      <c r="D215" s="3" t="n">
        <v>0</v>
      </c>
      <c r="E215" s="3" t="n">
        <v>0</v>
      </c>
      <c r="F215" s="3" t="n">
        <v>0</v>
      </c>
      <c r="G215" s="3" t="n">
        <v>0</v>
      </c>
      <c r="H215" s="3" t="n">
        <v>0</v>
      </c>
      <c r="I215" s="3" t="n">
        <v>0</v>
      </c>
      <c r="J215" s="3" t="n">
        <v>810.73</v>
      </c>
      <c r="K215" s="3" t="n">
        <v>0</v>
      </c>
      <c r="L215" s="3" t="n">
        <v>0</v>
      </c>
      <c r="M215" s="3" t="n">
        <v>241.06</v>
      </c>
      <c r="N215" s="3" t="n">
        <v>416.16</v>
      </c>
      <c r="O215" s="3">
        <f>SUM(C215:N215)</f>
        <v/>
      </c>
      <c r="P215" t="inlineStr">
        <is>
          <t>Assumes court costs for 1 eviction per month [Joel McGregor, 10/28/24]</t>
        </is>
      </c>
    </row>
    <row r="216">
      <c r="A216" t="inlineStr">
        <is>
          <t>5862-0000</t>
        </is>
      </c>
      <c r="B216" s="7" t="inlineStr">
        <is>
          <t>Eviction: Serving Costs</t>
        </is>
      </c>
      <c r="C216" s="3" t="n">
        <v>0</v>
      </c>
      <c r="D216" s="3" t="n">
        <v>0</v>
      </c>
      <c r="E216" s="3" t="n">
        <v>0</v>
      </c>
      <c r="F216" s="3" t="n">
        <v>0</v>
      </c>
      <c r="G216" s="3" t="n">
        <v>0</v>
      </c>
      <c r="H216" s="3" t="n">
        <v>0</v>
      </c>
      <c r="I216" s="3" t="n">
        <v>0</v>
      </c>
      <c r="J216" s="3" t="n">
        <v>0</v>
      </c>
      <c r="K216" s="3" t="n">
        <v>0</v>
      </c>
      <c r="L216" s="3" t="n">
        <v>0</v>
      </c>
      <c r="M216" s="3" t="n">
        <v>0</v>
      </c>
      <c r="N216" s="3" t="n">
        <v>0</v>
      </c>
      <c r="O216" s="3">
        <f>SUM(C216:N216)</f>
        <v/>
      </c>
      <c r="P216" t="inlineStr"/>
    </row>
    <row r="217">
      <c r="B217" s="8" t="inlineStr">
        <is>
          <t>Subtotal</t>
        </is>
      </c>
      <c r="C217" s="9">
        <f>SUM(C215:C216)</f>
        <v/>
      </c>
      <c r="D217" s="9">
        <f>SUM(D215:D216)</f>
        <v/>
      </c>
      <c r="E217" s="9">
        <f>SUM(E215:E216)</f>
        <v/>
      </c>
      <c r="F217" s="9">
        <f>SUM(F215:F216)</f>
        <v/>
      </c>
      <c r="G217" s="9">
        <f>SUM(G215:G216)</f>
        <v/>
      </c>
      <c r="H217" s="9">
        <f>SUM(H215:H216)</f>
        <v/>
      </c>
      <c r="I217" s="9">
        <f>SUM(I215:I216)</f>
        <v/>
      </c>
      <c r="J217" s="9">
        <f>SUM(J215:J216)</f>
        <v/>
      </c>
      <c r="K217" s="9">
        <f>SUM(K215:K216)</f>
        <v/>
      </c>
      <c r="L217" s="9">
        <f>SUM(L215:L216)</f>
        <v/>
      </c>
      <c r="M217" s="9">
        <f>SUM(M215:M216)</f>
        <v/>
      </c>
      <c r="N217" s="9">
        <f>SUM(N215:N216)</f>
        <v/>
      </c>
      <c r="O217" s="9">
        <f>SUM(C217:N217)</f>
        <v/>
      </c>
    </row>
    <row r="219">
      <c r="B219" s="6" t="inlineStr">
        <is>
          <t>OTHER G &amp; A EXPENSES</t>
        </is>
      </c>
    </row>
    <row r="220">
      <c r="A220" t="inlineStr">
        <is>
          <t>5031-0000</t>
        </is>
      </c>
      <c r="B220" s="7" t="inlineStr">
        <is>
          <t>Hiring Expenses</t>
        </is>
      </c>
      <c r="C220" s="3" t="n">
        <v>0</v>
      </c>
      <c r="D220" s="3" t="n">
        <v>0</v>
      </c>
      <c r="E220" s="3" t="n">
        <v>0</v>
      </c>
      <c r="F220" s="3" t="n">
        <v>136</v>
      </c>
      <c r="G220" s="3" t="n">
        <v>54.99</v>
      </c>
      <c r="H220" s="3" t="n">
        <v>60.73</v>
      </c>
      <c r="I220" s="3" t="n">
        <v>109.98</v>
      </c>
      <c r="J220" s="3" t="n">
        <v>258.99</v>
      </c>
      <c r="K220" s="3" t="n">
        <v>0</v>
      </c>
      <c r="L220" s="3" t="n">
        <v>177.98</v>
      </c>
      <c r="M220" s="3" t="n">
        <v>0</v>
      </c>
      <c r="N220" s="3" t="n">
        <v>594.3</v>
      </c>
      <c r="O220" s="3">
        <f>SUM(C220:N220)</f>
        <v/>
      </c>
      <c r="P220" t="inlineStr"/>
    </row>
    <row r="221">
      <c r="A221" t="inlineStr">
        <is>
          <t>5031-1000</t>
        </is>
      </c>
      <c r="B221" s="7" t="inlineStr">
        <is>
          <t>Hiring - Relocation Expenses</t>
        </is>
      </c>
      <c r="C221" s="3" t="n">
        <v>0</v>
      </c>
      <c r="D221" s="3" t="n">
        <v>0</v>
      </c>
      <c r="E221" s="3" t="n">
        <v>0</v>
      </c>
      <c r="F221" s="3" t="n">
        <v>0</v>
      </c>
      <c r="G221" s="3" t="n">
        <v>500</v>
      </c>
      <c r="H221" s="3" t="n">
        <v>0</v>
      </c>
      <c r="I221" s="3" t="n">
        <v>0</v>
      </c>
      <c r="J221" s="3" t="n">
        <v>0</v>
      </c>
      <c r="K221" s="3" t="n">
        <v>0</v>
      </c>
      <c r="L221" s="3" t="n">
        <v>0</v>
      </c>
      <c r="M221" s="3" t="n">
        <v>0</v>
      </c>
      <c r="N221" s="3" t="n">
        <v>0</v>
      </c>
      <c r="O221" s="3">
        <f>SUM(C221:N221)</f>
        <v/>
      </c>
      <c r="P221" t="inlineStr"/>
    </row>
    <row r="222">
      <c r="A222" t="inlineStr">
        <is>
          <t>5750-0000</t>
        </is>
      </c>
      <c r="B222" s="7" t="inlineStr">
        <is>
          <t>Customer Screening</t>
        </is>
      </c>
      <c r="C222" s="3" t="n">
        <v>0</v>
      </c>
      <c r="D222" s="3" t="n">
        <v>0</v>
      </c>
      <c r="E222" s="3" t="n">
        <v>147.92</v>
      </c>
      <c r="F222" s="3" t="n">
        <v>892.91</v>
      </c>
      <c r="G222" s="3" t="n">
        <v>474.43</v>
      </c>
      <c r="H222" s="3" t="n">
        <v>671.91</v>
      </c>
      <c r="I222" s="3" t="n">
        <v>1092.3</v>
      </c>
      <c r="J222" s="3" t="n">
        <v>765.51</v>
      </c>
      <c r="K222" s="3" t="n">
        <v>1078.54</v>
      </c>
      <c r="L222" s="3" t="n">
        <v>807.15</v>
      </c>
      <c r="M222" s="3" t="n">
        <v>2011.27</v>
      </c>
      <c r="N222" s="3" t="n">
        <v>700.71</v>
      </c>
      <c r="O222" s="3">
        <f>SUM(C222:N222)</f>
        <v/>
      </c>
      <c r="P222" t="inlineStr">
        <is>
          <t>$21.75/screening [Alexis Garcia, 11/11/24]</t>
        </is>
      </c>
    </row>
    <row r="223">
      <c r="A223" t="inlineStr">
        <is>
          <t>5765-0000</t>
        </is>
      </c>
      <c r="B223" s="7" t="inlineStr">
        <is>
          <t>Uniforms</t>
        </is>
      </c>
      <c r="C223" s="3" t="n">
        <v>0</v>
      </c>
      <c r="D223" s="3" t="n">
        <v>0</v>
      </c>
      <c r="E223" s="3" t="n">
        <v>0</v>
      </c>
      <c r="F223" s="3" t="n">
        <v>0</v>
      </c>
      <c r="G223" s="3" t="n">
        <v>0</v>
      </c>
      <c r="H223" s="3" t="n">
        <v>0</v>
      </c>
      <c r="I223" s="3" t="n">
        <v>485.36</v>
      </c>
      <c r="J223" s="3" t="n">
        <v>0</v>
      </c>
      <c r="K223" s="3" t="n">
        <v>0</v>
      </c>
      <c r="L223" s="3" t="n">
        <v>0</v>
      </c>
      <c r="M223" s="3" t="n">
        <v>0</v>
      </c>
      <c r="N223" s="3" t="n">
        <v>0</v>
      </c>
      <c r="O223" s="3">
        <f>SUM(C223:N223)</f>
        <v/>
      </c>
      <c r="P223" t="inlineStr"/>
    </row>
    <row r="224">
      <c r="A224" t="inlineStr">
        <is>
          <t>5901-0000</t>
        </is>
      </c>
      <c r="B224" s="7" t="inlineStr">
        <is>
          <t>Bank Fees</t>
        </is>
      </c>
      <c r="C224" s="3" t="n">
        <v>108</v>
      </c>
      <c r="D224" s="3" t="n">
        <v>121.03</v>
      </c>
      <c r="E224" s="3" t="n">
        <v>222.12</v>
      </c>
      <c r="F224" s="3" t="n">
        <v>227.32</v>
      </c>
      <c r="G224" s="3" t="n">
        <v>230.27</v>
      </c>
      <c r="H224" s="3" t="n">
        <v>228.7</v>
      </c>
      <c r="I224" s="3" t="n">
        <v>231.44</v>
      </c>
      <c r="J224" s="3" t="n">
        <v>233.62</v>
      </c>
      <c r="K224" s="3" t="n">
        <v>136.27</v>
      </c>
      <c r="L224" s="3" t="n">
        <v>134.61</v>
      </c>
      <c r="M224" s="3" t="n">
        <v>290.51</v>
      </c>
      <c r="N224" s="3" t="n">
        <v>244.18</v>
      </c>
      <c r="O224" s="3">
        <f>SUM(C224:N224)</f>
        <v/>
      </c>
      <c r="P224" t="inlineStr"/>
    </row>
    <row r="225">
      <c r="A225" t="inlineStr">
        <is>
          <t>5905-0000</t>
        </is>
      </c>
      <c r="B225" s="7" t="inlineStr">
        <is>
          <t>Dues &amp; Subscriptions</t>
        </is>
      </c>
      <c r="C225" s="3" t="n">
        <v>0</v>
      </c>
      <c r="D225" s="3" t="n">
        <v>6.48</v>
      </c>
      <c r="E225" s="3" t="n">
        <v>111.2</v>
      </c>
      <c r="F225" s="3" t="n">
        <v>0</v>
      </c>
      <c r="G225" s="3" t="n">
        <v>0</v>
      </c>
      <c r="H225" s="3" t="n">
        <v>0</v>
      </c>
      <c r="I225" s="3" t="n">
        <v>829.34</v>
      </c>
      <c r="J225" s="3" t="n">
        <v>91.8</v>
      </c>
      <c r="K225" s="3" t="n">
        <v>91.8</v>
      </c>
      <c r="L225" s="3" t="n">
        <v>0</v>
      </c>
      <c r="M225" s="3" t="n">
        <v>2018.8</v>
      </c>
      <c r="N225" s="3" t="n">
        <v>91.8</v>
      </c>
      <c r="O225" s="3">
        <f>SUM(C225:N225)</f>
        <v/>
      </c>
      <c r="P225" t="inlineStr">
        <is>
          <t>Handytrac Subscription [Joel McGregor, 10/27/24]</t>
        </is>
      </c>
    </row>
    <row r="226">
      <c r="A226" t="inlineStr">
        <is>
          <t>5906-0000</t>
        </is>
      </c>
      <c r="B226" s="7" t="inlineStr">
        <is>
          <t>Teammate Relations</t>
        </is>
      </c>
      <c r="C226" s="3" t="n">
        <v>0</v>
      </c>
      <c r="D226" s="3" t="n">
        <v>375.23</v>
      </c>
      <c r="E226" s="3" t="n">
        <v>100.09</v>
      </c>
      <c r="F226" s="3" t="n">
        <v>222.92</v>
      </c>
      <c r="G226" s="3" t="n">
        <v>209.82</v>
      </c>
      <c r="H226" s="3" t="n">
        <v>122.38</v>
      </c>
      <c r="I226" s="3" t="n">
        <v>289.25</v>
      </c>
      <c r="J226" s="3" t="n">
        <v>175.35</v>
      </c>
      <c r="K226" s="3" t="n">
        <v>484.21</v>
      </c>
      <c r="L226" s="3" t="n">
        <v>195</v>
      </c>
      <c r="M226" s="3" t="n">
        <v>0</v>
      </c>
      <c r="N226" s="3" t="n">
        <v>50.89</v>
      </c>
      <c r="O226" s="3">
        <f>SUM(C226:N226)</f>
        <v/>
      </c>
      <c r="P226" t="inlineStr"/>
    </row>
    <row r="227">
      <c r="A227" t="inlineStr">
        <is>
          <t>5907-0000</t>
        </is>
      </c>
      <c r="B227" s="7" t="inlineStr">
        <is>
          <t>Renter's Liability Insurance Premium</t>
        </is>
      </c>
      <c r="C227" s="3" t="n">
        <v>0</v>
      </c>
      <c r="D227" s="3" t="n">
        <v>0</v>
      </c>
      <c r="E227" s="3" t="n">
        <v>0</v>
      </c>
      <c r="F227" s="3" t="n">
        <v>12</v>
      </c>
      <c r="G227" s="3" t="n">
        <v>252</v>
      </c>
      <c r="H227" s="3" t="n">
        <v>588</v>
      </c>
      <c r="I227" s="3" t="n">
        <v>432</v>
      </c>
      <c r="J227" s="3" t="n">
        <v>1188</v>
      </c>
      <c r="K227" s="3" t="n">
        <v>1452</v>
      </c>
      <c r="L227" s="3" t="n">
        <v>1548</v>
      </c>
      <c r="M227" s="3" t="n">
        <v>1824</v>
      </c>
      <c r="N227" s="3" t="n">
        <v>1968</v>
      </c>
      <c r="O227" s="3">
        <f>SUM(C227:N227)</f>
        <v/>
      </c>
      <c r="P227" t="inlineStr"/>
    </row>
    <row r="228">
      <c r="A228" t="inlineStr">
        <is>
          <t>5908-0000</t>
        </is>
      </c>
      <c r="B228" s="7" t="inlineStr">
        <is>
          <t>Credit Builder Expense</t>
        </is>
      </c>
      <c r="C228" s="3" t="n">
        <v>0</v>
      </c>
      <c r="D228" s="3" t="n">
        <v>0</v>
      </c>
      <c r="E228" s="3" t="n">
        <v>0</v>
      </c>
      <c r="F228" s="3" t="n">
        <v>0</v>
      </c>
      <c r="G228" s="3" t="n">
        <v>0</v>
      </c>
      <c r="H228" s="3" t="n">
        <v>0</v>
      </c>
      <c r="I228" s="3" t="n">
        <v>0</v>
      </c>
      <c r="J228" s="3" t="n">
        <v>303</v>
      </c>
      <c r="K228" s="3" t="n">
        <v>267</v>
      </c>
      <c r="L228" s="3" t="n">
        <v>300</v>
      </c>
      <c r="M228" s="3" t="n">
        <v>0</v>
      </c>
      <c r="N228" s="3" t="n">
        <v>360</v>
      </c>
      <c r="O228" s="3">
        <f>SUM(C228:N228)</f>
        <v/>
      </c>
      <c r="P228" t="inlineStr"/>
    </row>
    <row r="229">
      <c r="A229" t="inlineStr">
        <is>
          <t>5909-0000</t>
        </is>
      </c>
      <c r="B229" s="7" t="inlineStr">
        <is>
          <t>Waiver Deposit Expense</t>
        </is>
      </c>
      <c r="C229" s="3" t="n">
        <v>0</v>
      </c>
      <c r="D229" s="3" t="n">
        <v>0</v>
      </c>
      <c r="E229" s="3" t="n">
        <v>0</v>
      </c>
      <c r="F229" s="3" t="n">
        <v>45.51</v>
      </c>
      <c r="G229" s="3" t="n">
        <v>409.21</v>
      </c>
      <c r="H229" s="3" t="n">
        <v>604.86</v>
      </c>
      <c r="I229" s="3" t="n">
        <v>1724.64</v>
      </c>
      <c r="J229" s="3" t="n">
        <v>2844.23</v>
      </c>
      <c r="K229" s="3" t="n">
        <v>3311.8</v>
      </c>
      <c r="L229" s="3" t="n">
        <v>3291.98</v>
      </c>
      <c r="M229" s="3" t="n">
        <v>3609.16</v>
      </c>
      <c r="N229" s="3" t="n">
        <v>4437.93</v>
      </c>
      <c r="O229" s="3">
        <f>SUM(C229:N229)</f>
        <v/>
      </c>
      <c r="P229" t="inlineStr"/>
    </row>
    <row r="230">
      <c r="A230" t="inlineStr">
        <is>
          <t>5912-0000</t>
        </is>
      </c>
      <c r="B230" s="7" t="inlineStr">
        <is>
          <t>License &amp; Permit Fee</t>
        </is>
      </c>
      <c r="C230" s="3" t="n">
        <v>0</v>
      </c>
      <c r="D230" s="3" t="n">
        <v>0</v>
      </c>
      <c r="E230" s="3" t="n">
        <v>0</v>
      </c>
      <c r="F230" s="3" t="n">
        <v>0</v>
      </c>
      <c r="G230" s="3" t="n">
        <v>0</v>
      </c>
      <c r="H230" s="3" t="n">
        <v>0</v>
      </c>
      <c r="I230" s="3" t="n">
        <v>0</v>
      </c>
      <c r="J230" s="3" t="n">
        <v>0</v>
      </c>
      <c r="K230" s="3" t="n">
        <v>0</v>
      </c>
      <c r="L230" s="3" t="n">
        <v>0</v>
      </c>
      <c r="M230" s="3" t="n">
        <v>997.75</v>
      </c>
      <c r="N230" s="3" t="n">
        <v>113.66</v>
      </c>
      <c r="O230" s="3">
        <f>SUM(C230:N230)</f>
        <v/>
      </c>
      <c r="P230" t="inlineStr"/>
    </row>
    <row r="231">
      <c r="A231" t="inlineStr">
        <is>
          <t>5916-0000</t>
        </is>
      </c>
      <c r="B231" s="7" t="inlineStr">
        <is>
          <t>Training/Education/Conferences</t>
        </is>
      </c>
      <c r="C231" s="3" t="n">
        <v>0</v>
      </c>
      <c r="D231" s="3" t="n">
        <v>208.6</v>
      </c>
      <c r="E231" s="3" t="n">
        <v>104.3</v>
      </c>
      <c r="F231" s="3" t="n">
        <v>104.3</v>
      </c>
      <c r="G231" s="3" t="n">
        <v>104.3</v>
      </c>
      <c r="H231" s="3" t="n">
        <v>604.3</v>
      </c>
      <c r="I231" s="3" t="n">
        <v>104.3</v>
      </c>
      <c r="J231" s="3" t="n">
        <v>104.3</v>
      </c>
      <c r="K231" s="3" t="n">
        <v>125.09</v>
      </c>
      <c r="L231" s="3" t="n">
        <v>114.05</v>
      </c>
      <c r="M231" s="3" t="n">
        <v>114.05</v>
      </c>
      <c r="N231" s="3" t="n">
        <v>114.05</v>
      </c>
      <c r="O231" s="3">
        <f>SUM(C231:N231)</f>
        <v/>
      </c>
      <c r="P231" t="inlineStr"/>
    </row>
    <row r="232">
      <c r="A232" t="inlineStr">
        <is>
          <t>5945-0000</t>
        </is>
      </c>
      <c r="B232" s="7" t="inlineStr">
        <is>
          <t>Compliance &amp; Admin Reimb</t>
        </is>
      </c>
      <c r="C232" s="3" t="n">
        <v>0</v>
      </c>
      <c r="D232" s="3" t="n">
        <v>0</v>
      </c>
      <c r="E232" s="3" t="n">
        <v>81</v>
      </c>
      <c r="F232" s="3" t="n">
        <v>-81</v>
      </c>
      <c r="G232" s="3" t="n">
        <v>81</v>
      </c>
      <c r="H232" s="3" t="n">
        <v>81</v>
      </c>
      <c r="I232" s="3" t="n">
        <v>90</v>
      </c>
      <c r="J232" s="3" t="n">
        <v>90</v>
      </c>
      <c r="K232" s="3" t="n">
        <v>1105</v>
      </c>
      <c r="L232" s="3" t="n">
        <v>1105</v>
      </c>
      <c r="M232" s="3" t="n">
        <v>1105</v>
      </c>
      <c r="N232" s="3" t="n">
        <v>1105</v>
      </c>
      <c r="O232" s="3">
        <f>SUM(C232:N232)</f>
        <v/>
      </c>
      <c r="P232" t="inlineStr"/>
    </row>
    <row r="233">
      <c r="A233" t="inlineStr">
        <is>
          <t>5956-0000</t>
        </is>
      </c>
      <c r="B233" s="7" t="inlineStr">
        <is>
          <t>Other Professional Services</t>
        </is>
      </c>
      <c r="C233" s="3" t="n">
        <v>0</v>
      </c>
      <c r="D233" s="3" t="n">
        <v>0</v>
      </c>
      <c r="E233" s="3" t="n">
        <v>0</v>
      </c>
      <c r="F233" s="3" t="n">
        <v>0</v>
      </c>
      <c r="G233" s="3" t="n">
        <v>0</v>
      </c>
      <c r="H233" s="3" t="n">
        <v>0</v>
      </c>
      <c r="I233" s="3" t="n">
        <v>120</v>
      </c>
      <c r="J233" s="3" t="n">
        <v>0</v>
      </c>
      <c r="K233" s="3" t="n">
        <v>0</v>
      </c>
      <c r="L233" s="3" t="n">
        <v>0</v>
      </c>
      <c r="M233" s="3" t="n">
        <v>0</v>
      </c>
      <c r="N233" s="3" t="n">
        <v>0</v>
      </c>
      <c r="O233" s="3">
        <f>SUM(C233:N233)</f>
        <v/>
      </c>
      <c r="P233" t="inlineStr"/>
    </row>
    <row r="234">
      <c r="B234" s="8" t="inlineStr">
        <is>
          <t>Subtotal</t>
        </is>
      </c>
      <c r="C234" s="9">
        <f>SUM(C220:C233)</f>
        <v/>
      </c>
      <c r="D234" s="9">
        <f>SUM(D220:D233)</f>
        <v/>
      </c>
      <c r="E234" s="9">
        <f>SUM(E220:E233)</f>
        <v/>
      </c>
      <c r="F234" s="9">
        <f>SUM(F220:F233)</f>
        <v/>
      </c>
      <c r="G234" s="9">
        <f>SUM(G220:G233)</f>
        <v/>
      </c>
      <c r="H234" s="9">
        <f>SUM(H220:H233)</f>
        <v/>
      </c>
      <c r="I234" s="9">
        <f>SUM(I220:I233)</f>
        <v/>
      </c>
      <c r="J234" s="9">
        <f>SUM(J220:J233)</f>
        <v/>
      </c>
      <c r="K234" s="9">
        <f>SUM(K220:K233)</f>
        <v/>
      </c>
      <c r="L234" s="9">
        <f>SUM(L220:L233)</f>
        <v/>
      </c>
      <c r="M234" s="9">
        <f>SUM(M220:M233)</f>
        <v/>
      </c>
      <c r="N234" s="9">
        <f>SUM(N220:N233)</f>
        <v/>
      </c>
      <c r="O234" s="9">
        <f>SUM(C234:N234)</f>
        <v/>
      </c>
    </row>
    <row r="236">
      <c r="B236" s="5" t="inlineStr">
        <is>
          <t>Total G&amp;A &amp; IT</t>
        </is>
      </c>
      <c r="C236" s="10">
        <f>C198+C207+C212+C217+C234</f>
        <v/>
      </c>
      <c r="D236" s="10">
        <f>D198+D207+D212+D217+D234</f>
        <v/>
      </c>
      <c r="E236" s="10">
        <f>E198+E207+E212+E217+E234</f>
        <v/>
      </c>
      <c r="F236" s="10">
        <f>F198+F207+F212+F217+F234</f>
        <v/>
      </c>
      <c r="G236" s="10">
        <f>G198+G207+G212+G217+G234</f>
        <v/>
      </c>
      <c r="H236" s="10">
        <f>H198+H207+H212+H217+H234</f>
        <v/>
      </c>
      <c r="I236" s="10">
        <f>I198+I207+I212+I217+I234</f>
        <v/>
      </c>
      <c r="J236" s="10">
        <f>J198+J207+J212+J217+J234</f>
        <v/>
      </c>
      <c r="K236" s="10">
        <f>K198+K207+K212+K217+K234</f>
        <v/>
      </c>
      <c r="L236" s="10">
        <f>L198+L207+L212+L217+L234</f>
        <v/>
      </c>
      <c r="M236" s="10">
        <f>M198+M207+M212+M217+M234</f>
        <v/>
      </c>
      <c r="N236" s="10">
        <f>N198+N207+N212+N217+N234</f>
        <v/>
      </c>
      <c r="O236" s="10">
        <f>SUM(C236:N236)</f>
        <v/>
      </c>
    </row>
    <row r="238">
      <c r="B238" s="5" t="inlineStr">
        <is>
          <t>UTILITIES</t>
        </is>
      </c>
    </row>
    <row r="239">
      <c r="B239" s="6" t="inlineStr">
        <is>
          <t>ELECTRICAL OPEX</t>
        </is>
      </c>
    </row>
    <row r="240">
      <c r="A240" t="inlineStr">
        <is>
          <t>5105-1000</t>
        </is>
      </c>
      <c r="B240" s="7" t="inlineStr">
        <is>
          <t>Electrical Supplies</t>
        </is>
      </c>
      <c r="C240" s="3" t="n">
        <v>0</v>
      </c>
      <c r="D240" s="3" t="n">
        <v>0</v>
      </c>
      <c r="E240" s="3" t="n">
        <v>0</v>
      </c>
      <c r="F240" s="3" t="n">
        <v>0</v>
      </c>
      <c r="G240" s="3" t="n">
        <v>0</v>
      </c>
      <c r="H240" s="3" t="n">
        <v>0</v>
      </c>
      <c r="I240" s="3" t="n">
        <v>0</v>
      </c>
      <c r="J240" s="3" t="n">
        <v>0</v>
      </c>
      <c r="K240" s="3" t="n">
        <v>0</v>
      </c>
      <c r="L240" s="3" t="n">
        <v>0</v>
      </c>
      <c r="M240" s="3" t="n">
        <v>0</v>
      </c>
      <c r="N240" s="3" t="n">
        <v>0</v>
      </c>
      <c r="O240" s="3">
        <f>SUM(C240:N240)</f>
        <v/>
      </c>
      <c r="P240" t="inlineStr"/>
    </row>
    <row r="241">
      <c r="B241" s="8" t="inlineStr">
        <is>
          <t>Subtotal</t>
        </is>
      </c>
      <c r="C241" s="9">
        <f>SUM(C240:C240)</f>
        <v/>
      </c>
      <c r="D241" s="9">
        <f>SUM(D240:D240)</f>
        <v/>
      </c>
      <c r="E241" s="9">
        <f>SUM(E240:E240)</f>
        <v/>
      </c>
      <c r="F241" s="9">
        <f>SUM(F240:F240)</f>
        <v/>
      </c>
      <c r="G241" s="9">
        <f>SUM(G240:G240)</f>
        <v/>
      </c>
      <c r="H241" s="9">
        <f>SUM(H240:H240)</f>
        <v/>
      </c>
      <c r="I241" s="9">
        <f>SUM(I240:I240)</f>
        <v/>
      </c>
      <c r="J241" s="9">
        <f>SUM(J240:J240)</f>
        <v/>
      </c>
      <c r="K241" s="9">
        <f>SUM(K240:K240)</f>
        <v/>
      </c>
      <c r="L241" s="9">
        <f>SUM(L240:L240)</f>
        <v/>
      </c>
      <c r="M241" s="9">
        <f>SUM(M240:M240)</f>
        <v/>
      </c>
      <c r="N241" s="9">
        <f>SUM(N240:N240)</f>
        <v/>
      </c>
      <c r="O241" s="9">
        <f>SUM(C241:N241)</f>
        <v/>
      </c>
    </row>
    <row r="243">
      <c r="B243" s="6" t="inlineStr">
        <is>
          <t>UTILITIES EXPENSES</t>
        </is>
      </c>
    </row>
    <row r="244">
      <c r="A244" t="inlineStr">
        <is>
          <t>6001-0040</t>
        </is>
      </c>
      <c r="B244" s="7" t="inlineStr">
        <is>
          <t>Expense - Electricity Common</t>
        </is>
      </c>
      <c r="C244" s="3" t="n">
        <v>0</v>
      </c>
      <c r="D244" s="3" t="n">
        <v>0</v>
      </c>
      <c r="E244" s="3" t="n">
        <v>10753.27</v>
      </c>
      <c r="F244" s="3" t="n">
        <v>-9568.6</v>
      </c>
      <c r="G244" s="3" t="n">
        <v>1160.13</v>
      </c>
      <c r="H244" s="3" t="n">
        <v>563.1</v>
      </c>
      <c r="I244" s="3" t="n">
        <v>398.74</v>
      </c>
      <c r="J244" s="3" t="n">
        <v>906.62</v>
      </c>
      <c r="K244" s="3" t="n">
        <v>117.65</v>
      </c>
      <c r="L244" s="3" t="n">
        <v>2150.74</v>
      </c>
      <c r="M244" s="3" t="n">
        <v>5346.71</v>
      </c>
      <c r="N244" s="3" t="n">
        <v>5611.88</v>
      </c>
      <c r="O244" s="3">
        <f>SUM(C244:N244)</f>
        <v/>
      </c>
      <c r="P244" t="inlineStr"/>
    </row>
    <row r="245">
      <c r="A245" t="inlineStr">
        <is>
          <t>6001-0060</t>
        </is>
      </c>
      <c r="B245" s="7" t="inlineStr">
        <is>
          <t>Expense - Electricity Vacant</t>
        </is>
      </c>
      <c r="C245" s="3" t="n">
        <v>0</v>
      </c>
      <c r="D245" s="3" t="n">
        <v>0</v>
      </c>
      <c r="E245" s="3" t="n">
        <v>0</v>
      </c>
      <c r="F245" s="3" t="n">
        <v>480.08</v>
      </c>
      <c r="G245" s="3" t="n">
        <v>1447.78</v>
      </c>
      <c r="H245" s="3" t="n">
        <v>2086.21</v>
      </c>
      <c r="I245" s="3" t="n">
        <v>8014.94</v>
      </c>
      <c r="J245" s="3" t="n">
        <v>8818.73</v>
      </c>
      <c r="K245" s="3" t="n">
        <v>462.95</v>
      </c>
      <c r="L245" s="3" t="n">
        <v>25574.9</v>
      </c>
      <c r="M245" s="3" t="n">
        <v>9440.82</v>
      </c>
      <c r="N245" s="3" t="n">
        <v>10038.98</v>
      </c>
      <c r="O245" s="3">
        <f>SUM(C245:N245)</f>
        <v/>
      </c>
      <c r="P245" t="inlineStr"/>
    </row>
    <row r="246">
      <c r="A246" t="inlineStr">
        <is>
          <t>6011-0040</t>
        </is>
      </c>
      <c r="B246" s="7" t="inlineStr">
        <is>
          <t>Expense - Gas Common</t>
        </is>
      </c>
      <c r="C246" s="3" t="n">
        <v>0</v>
      </c>
      <c r="D246" s="3" t="n">
        <v>0</v>
      </c>
      <c r="E246" s="3" t="n">
        <v>0</v>
      </c>
      <c r="F246" s="3" t="n">
        <v>0</v>
      </c>
      <c r="G246" s="3" t="n">
        <v>0</v>
      </c>
      <c r="H246" s="3" t="n">
        <v>0</v>
      </c>
      <c r="I246" s="3" t="n">
        <v>0</v>
      </c>
      <c r="J246" s="3" t="n">
        <v>0</v>
      </c>
      <c r="K246" s="3" t="n">
        <v>234.82</v>
      </c>
      <c r="L246" s="3" t="n">
        <v>60.87</v>
      </c>
      <c r="M246" s="3" t="n">
        <v>64.3</v>
      </c>
      <c r="N246" s="3" t="n">
        <v>75.16</v>
      </c>
      <c r="O246" s="3">
        <f>SUM(C246:N246)</f>
        <v/>
      </c>
      <c r="P246" t="inlineStr"/>
    </row>
    <row r="247">
      <c r="A247" t="inlineStr">
        <is>
          <t>6025-0040</t>
        </is>
      </c>
      <c r="B247" s="7" t="inlineStr">
        <is>
          <t>Expense - Water/Sewer Common</t>
        </is>
      </c>
      <c r="C247" s="3" t="n">
        <v>0</v>
      </c>
      <c r="D247" s="3" t="n">
        <v>0</v>
      </c>
      <c r="E247" s="3" t="n">
        <v>9495.59</v>
      </c>
      <c r="F247" s="3" t="n">
        <v>3165.21</v>
      </c>
      <c r="G247" s="3" t="n">
        <v>3165.2</v>
      </c>
      <c r="H247" s="3" t="n">
        <v>3165.2</v>
      </c>
      <c r="I247" s="3" t="n">
        <v>2083.8</v>
      </c>
      <c r="J247" s="3" t="n">
        <v>2925</v>
      </c>
      <c r="K247" s="3" t="n">
        <v>-19293.68</v>
      </c>
      <c r="L247" s="3" t="n">
        <v>8850.68</v>
      </c>
      <c r="M247" s="3" t="n">
        <v>4168.52</v>
      </c>
      <c r="N247" s="3" t="n">
        <v>2752.72</v>
      </c>
      <c r="O247" s="3">
        <f>SUM(C247:N247)</f>
        <v/>
      </c>
      <c r="P247" t="inlineStr"/>
    </row>
    <row r="248">
      <c r="A248" t="inlineStr">
        <is>
          <t>6030-0000</t>
        </is>
      </c>
      <c r="B248" s="7" t="inlineStr">
        <is>
          <t>Expense - Trash Removal</t>
        </is>
      </c>
      <c r="C248" s="3" t="n">
        <v>0</v>
      </c>
      <c r="D248" s="3" t="n">
        <v>714.87</v>
      </c>
      <c r="E248" s="3" t="n">
        <v>5310</v>
      </c>
      <c r="F248" s="3" t="n">
        <v>-5066.81</v>
      </c>
      <c r="G248" s="3" t="n">
        <v>483.63</v>
      </c>
      <c r="H248" s="3" t="n">
        <v>1645.99</v>
      </c>
      <c r="I248" s="3" t="n">
        <v>504.77</v>
      </c>
      <c r="J248" s="3" t="n">
        <v>1593.86</v>
      </c>
      <c r="K248" s="3" t="n">
        <v>1692.61</v>
      </c>
      <c r="L248" s="3" t="n">
        <v>1675.76</v>
      </c>
      <c r="M248" s="3" t="n">
        <v>1500.8</v>
      </c>
      <c r="N248" s="3" t="n">
        <v>0</v>
      </c>
      <c r="O248" s="3">
        <f>SUM(C248:N248)</f>
        <v/>
      </c>
      <c r="P248" t="inlineStr"/>
    </row>
    <row r="249">
      <c r="A249" t="inlineStr">
        <is>
          <t>6036-0000</t>
        </is>
      </c>
      <c r="B249" s="7" t="inlineStr">
        <is>
          <t>Expense - Trash Removal Valet Trash</t>
        </is>
      </c>
      <c r="C249" s="3" t="n">
        <v>0</v>
      </c>
      <c r="D249" s="3" t="n">
        <v>0</v>
      </c>
      <c r="E249" s="3" t="n">
        <v>0</v>
      </c>
      <c r="F249" s="3" t="n">
        <v>1797.49</v>
      </c>
      <c r="G249" s="3" t="n">
        <v>1256.78</v>
      </c>
      <c r="H249" s="3" t="n">
        <v>1135.01</v>
      </c>
      <c r="I249" s="3" t="n">
        <v>2094.64</v>
      </c>
      <c r="J249" s="3" t="n">
        <v>2513.57</v>
      </c>
      <c r="K249" s="3" t="n">
        <v>2932.49</v>
      </c>
      <c r="L249" s="3" t="n">
        <v>3351.42</v>
      </c>
      <c r="M249" s="3" t="n">
        <v>3770.35</v>
      </c>
      <c r="N249" s="3" t="n">
        <v>4189.28</v>
      </c>
      <c r="O249" s="3">
        <f>SUM(C249:N249)</f>
        <v/>
      </c>
      <c r="P249" t="inlineStr"/>
    </row>
    <row r="250">
      <c r="A250" t="inlineStr">
        <is>
          <t>6040-0000</t>
        </is>
      </c>
      <c r="B250" s="7" t="inlineStr">
        <is>
          <t>Expense - Bulk Cable</t>
        </is>
      </c>
      <c r="C250" s="3" t="n">
        <v>0</v>
      </c>
      <c r="D250" s="3" t="n">
        <v>0</v>
      </c>
      <c r="E250" s="3" t="n">
        <v>0</v>
      </c>
      <c r="F250" s="3" t="n">
        <v>0</v>
      </c>
      <c r="G250" s="3" t="n">
        <v>0</v>
      </c>
      <c r="H250" s="3" t="n">
        <v>0</v>
      </c>
      <c r="I250" s="3" t="n">
        <v>0</v>
      </c>
      <c r="J250" s="3" t="n">
        <v>0</v>
      </c>
      <c r="K250" s="3" t="n">
        <v>0</v>
      </c>
      <c r="L250" s="3" t="n">
        <v>0</v>
      </c>
      <c r="M250" s="3" t="n">
        <v>0</v>
      </c>
      <c r="N250" s="3" t="n">
        <v>0</v>
      </c>
      <c r="O250" s="3">
        <f>SUM(C250:N250)</f>
        <v/>
      </c>
      <c r="P250" t="inlineStr"/>
    </row>
    <row r="251">
      <c r="A251" t="inlineStr">
        <is>
          <t>6060-0000</t>
        </is>
      </c>
      <c r="B251" s="7" t="inlineStr">
        <is>
          <t>Expense - Internet/Cable</t>
        </is>
      </c>
      <c r="C251" s="3" t="n">
        <v>0</v>
      </c>
      <c r="D251" s="3" t="n">
        <v>100</v>
      </c>
      <c r="E251" s="3" t="n">
        <v>342.48</v>
      </c>
      <c r="F251" s="3" t="n">
        <v>-442.48</v>
      </c>
      <c r="G251" s="3" t="n">
        <v>0</v>
      </c>
      <c r="H251" s="3" t="n">
        <v>0</v>
      </c>
      <c r="I251" s="3" t="n">
        <v>0</v>
      </c>
      <c r="J251" s="3" t="n">
        <v>0</v>
      </c>
      <c r="K251" s="3" t="n">
        <v>0</v>
      </c>
      <c r="L251" s="3" t="n">
        <v>0</v>
      </c>
      <c r="M251" s="3" t="n">
        <v>0</v>
      </c>
      <c r="N251" s="3" t="n">
        <v>0</v>
      </c>
      <c r="O251" s="3">
        <f>SUM(C251:N251)</f>
        <v/>
      </c>
      <c r="P251" t="inlineStr"/>
    </row>
    <row r="252">
      <c r="A252" t="inlineStr">
        <is>
          <t>6090-0000</t>
        </is>
      </c>
      <c r="B252" s="7" t="inlineStr">
        <is>
          <t>Expense - Utility Processing Fees</t>
        </is>
      </c>
      <c r="C252" s="3" t="n">
        <v>0</v>
      </c>
      <c r="D252" s="3" t="n">
        <v>0</v>
      </c>
      <c r="E252" s="3" t="n">
        <v>0</v>
      </c>
      <c r="F252" s="3" t="n">
        <v>750</v>
      </c>
      <c r="G252" s="3" t="n">
        <v>790</v>
      </c>
      <c r="H252" s="3" t="n">
        <v>272.77</v>
      </c>
      <c r="I252" s="3" t="n">
        <v>0</v>
      </c>
      <c r="J252" s="3" t="n">
        <v>419.49</v>
      </c>
      <c r="K252" s="3" t="n">
        <v>1407.18</v>
      </c>
      <c r="L252" s="3" t="n">
        <v>1351.87</v>
      </c>
      <c r="M252" s="3" t="n">
        <v>1072.72</v>
      </c>
      <c r="N252" s="3" t="n">
        <v>252.45</v>
      </c>
      <c r="O252" s="3">
        <f>SUM(C252:N252)</f>
        <v/>
      </c>
      <c r="P252" t="inlineStr"/>
    </row>
    <row r="253">
      <c r="B253" s="8" t="inlineStr">
        <is>
          <t>Subtotal</t>
        </is>
      </c>
      <c r="C253" s="9">
        <f>SUM(C244:C252)</f>
        <v/>
      </c>
      <c r="D253" s="9">
        <f>SUM(D244:D252)</f>
        <v/>
      </c>
      <c r="E253" s="9">
        <f>SUM(E244:E252)</f>
        <v/>
      </c>
      <c r="F253" s="9">
        <f>SUM(F244:F252)</f>
        <v/>
      </c>
      <c r="G253" s="9">
        <f>SUM(G244:G252)</f>
        <v/>
      </c>
      <c r="H253" s="9">
        <f>SUM(H244:H252)</f>
        <v/>
      </c>
      <c r="I253" s="9">
        <f>SUM(I244:I252)</f>
        <v/>
      </c>
      <c r="J253" s="9">
        <f>SUM(J244:J252)</f>
        <v/>
      </c>
      <c r="K253" s="9">
        <f>SUM(K244:K252)</f>
        <v/>
      </c>
      <c r="L253" s="9">
        <f>SUM(L244:L252)</f>
        <v/>
      </c>
      <c r="M253" s="9">
        <f>SUM(M244:M252)</f>
        <v/>
      </c>
      <c r="N253" s="9">
        <f>SUM(N244:N252)</f>
        <v/>
      </c>
      <c r="O253" s="9">
        <f>SUM(C253:N253)</f>
        <v/>
      </c>
    </row>
    <row r="255">
      <c r="B255" s="5" t="inlineStr">
        <is>
          <t>Total Utilities</t>
        </is>
      </c>
      <c r="C255" s="10">
        <f>C241+C253</f>
        <v/>
      </c>
      <c r="D255" s="10">
        <f>D241+D253</f>
        <v/>
      </c>
      <c r="E255" s="10">
        <f>E241+E253</f>
        <v/>
      </c>
      <c r="F255" s="10">
        <f>F241+F253</f>
        <v/>
      </c>
      <c r="G255" s="10">
        <f>G241+G253</f>
        <v/>
      </c>
      <c r="H255" s="10">
        <f>H241+H253</f>
        <v/>
      </c>
      <c r="I255" s="10">
        <f>I241+I253</f>
        <v/>
      </c>
      <c r="J255" s="10">
        <f>J241+J253</f>
        <v/>
      </c>
      <c r="K255" s="10">
        <f>K241+K253</f>
        <v/>
      </c>
      <c r="L255" s="10">
        <f>L241+L253</f>
        <v/>
      </c>
      <c r="M255" s="10">
        <f>M241+M253</f>
        <v/>
      </c>
      <c r="N255" s="10">
        <f>N241+N253</f>
        <v/>
      </c>
      <c r="O255" s="10">
        <f>SUM(C255:N255)</f>
        <v/>
      </c>
    </row>
    <row r="257">
      <c r="B257" s="5" t="inlineStr">
        <is>
          <t>INSURANCE &amp; TAXES</t>
        </is>
      </c>
    </row>
    <row r="258">
      <c r="B258" s="6" t="inlineStr">
        <is>
          <t>PROPERTY TAXES</t>
        </is>
      </c>
    </row>
    <row r="259">
      <c r="A259" t="inlineStr">
        <is>
          <t>6305-0000</t>
        </is>
      </c>
      <c r="B259" s="7" t="inlineStr">
        <is>
          <t>Franchise Taxes</t>
        </is>
      </c>
      <c r="C259" s="3" t="n">
        <v>0</v>
      </c>
      <c r="D259" s="3" t="n">
        <v>0</v>
      </c>
      <c r="E259" s="3" t="n">
        <v>0</v>
      </c>
      <c r="F259" s="3" t="n">
        <v>0</v>
      </c>
      <c r="G259" s="3" t="n">
        <v>0</v>
      </c>
      <c r="H259" s="3" t="n">
        <v>0</v>
      </c>
      <c r="I259" s="3" t="n">
        <v>0</v>
      </c>
      <c r="J259" s="3" t="n">
        <v>0</v>
      </c>
      <c r="K259" s="3" t="n">
        <v>0</v>
      </c>
      <c r="L259" s="3" t="n">
        <v>0</v>
      </c>
      <c r="M259" s="3" t="n">
        <v>0</v>
      </c>
      <c r="N259" s="3" t="n">
        <v>0</v>
      </c>
      <c r="O259" s="3">
        <f>SUM(C259:N259)</f>
        <v/>
      </c>
      <c r="P259" t="inlineStr"/>
    </row>
    <row r="260">
      <c r="A260" t="inlineStr">
        <is>
          <t>6320-0000</t>
        </is>
      </c>
      <c r="B260" s="7" t="inlineStr">
        <is>
          <t>Personal Property Tax</t>
        </is>
      </c>
      <c r="C260" s="3" t="n">
        <v>0</v>
      </c>
      <c r="D260" s="3" t="n">
        <v>0</v>
      </c>
      <c r="E260" s="3" t="n">
        <v>0</v>
      </c>
      <c r="F260" s="3" t="n">
        <v>0</v>
      </c>
      <c r="G260" s="3" t="n">
        <v>0</v>
      </c>
      <c r="H260" s="3" t="n">
        <v>0</v>
      </c>
      <c r="I260" s="3" t="n">
        <v>0</v>
      </c>
      <c r="J260" s="3" t="n">
        <v>0</v>
      </c>
      <c r="K260" s="3" t="n">
        <v>0</v>
      </c>
      <c r="L260" s="3" t="n">
        <v>0</v>
      </c>
      <c r="M260" s="3" t="n">
        <v>0</v>
      </c>
      <c r="N260" s="3" t="n">
        <v>0</v>
      </c>
      <c r="O260" s="3">
        <f>SUM(C260:N260)</f>
        <v/>
      </c>
      <c r="P260" t="inlineStr"/>
    </row>
    <row r="261">
      <c r="B261" s="8" t="inlineStr">
        <is>
          <t>Subtotal</t>
        </is>
      </c>
      <c r="C261" s="9">
        <f>SUM(C259:C260)</f>
        <v/>
      </c>
      <c r="D261" s="9">
        <f>SUM(D259:D260)</f>
        <v/>
      </c>
      <c r="E261" s="9">
        <f>SUM(E259:E260)</f>
        <v/>
      </c>
      <c r="F261" s="9">
        <f>SUM(F259:F260)</f>
        <v/>
      </c>
      <c r="G261" s="9">
        <f>SUM(G259:G260)</f>
        <v/>
      </c>
      <c r="H261" s="9">
        <f>SUM(H259:H260)</f>
        <v/>
      </c>
      <c r="I261" s="9">
        <f>SUM(I259:I260)</f>
        <v/>
      </c>
      <c r="J261" s="9">
        <f>SUM(J259:J260)</f>
        <v/>
      </c>
      <c r="K261" s="9">
        <f>SUM(K259:K260)</f>
        <v/>
      </c>
      <c r="L261" s="9">
        <f>SUM(L259:L260)</f>
        <v/>
      </c>
      <c r="M261" s="9">
        <f>SUM(M259:M260)</f>
        <v/>
      </c>
      <c r="N261" s="9">
        <f>SUM(N259:N260)</f>
        <v/>
      </c>
      <c r="O261" s="9">
        <f>SUM(C261:N261)</f>
        <v/>
      </c>
    </row>
    <row r="263">
      <c r="B263" s="6" t="inlineStr">
        <is>
          <t>PROPERTY INSURANCE</t>
        </is>
      </c>
    </row>
    <row r="264">
      <c r="A264" t="inlineStr">
        <is>
          <t>6355-0000</t>
        </is>
      </c>
      <c r="B264" s="7" t="inlineStr">
        <is>
          <t>Insurance - Property</t>
        </is>
      </c>
      <c r="C264" s="3" t="n">
        <v>0</v>
      </c>
      <c r="D264" s="3" t="n">
        <v>0</v>
      </c>
      <c r="E264" s="3" t="n">
        <v>0</v>
      </c>
      <c r="F264" s="3" t="n">
        <v>0</v>
      </c>
      <c r="G264" s="3" t="n">
        <v>0</v>
      </c>
      <c r="H264" s="3" t="n">
        <v>0</v>
      </c>
      <c r="I264" s="3" t="n">
        <v>0</v>
      </c>
      <c r="J264" s="3" t="n">
        <v>0</v>
      </c>
      <c r="K264" s="3" t="n">
        <v>0</v>
      </c>
      <c r="L264" s="3" t="n">
        <v>0</v>
      </c>
      <c r="M264" s="3" t="n">
        <v>5279.26</v>
      </c>
      <c r="N264" s="3" t="n">
        <v>5279.26</v>
      </c>
      <c r="O264" s="3">
        <f>SUM(C264:N264)</f>
        <v/>
      </c>
      <c r="P264" t="inlineStr"/>
    </row>
    <row r="265">
      <c r="A265" t="inlineStr">
        <is>
          <t>6370-0000</t>
        </is>
      </c>
      <c r="B265" s="7" t="inlineStr">
        <is>
          <t>Insurance - Other</t>
        </is>
      </c>
      <c r="C265" s="3" t="n">
        <v>0</v>
      </c>
      <c r="D265" s="3" t="n">
        <v>0</v>
      </c>
      <c r="E265" s="3" t="n">
        <v>0</v>
      </c>
      <c r="F265" s="3" t="n">
        <v>0</v>
      </c>
      <c r="G265" s="3" t="n">
        <v>0</v>
      </c>
      <c r="H265" s="3" t="n">
        <v>0</v>
      </c>
      <c r="I265" s="3" t="n">
        <v>0</v>
      </c>
      <c r="J265" s="3" t="n">
        <v>0</v>
      </c>
      <c r="K265" s="3" t="n">
        <v>0</v>
      </c>
      <c r="L265" s="3" t="n">
        <v>0</v>
      </c>
      <c r="M265" s="3" t="n">
        <v>0</v>
      </c>
      <c r="N265" s="3" t="n">
        <v>0</v>
      </c>
      <c r="O265" s="3">
        <f>SUM(C265:N265)</f>
        <v/>
      </c>
      <c r="P265" t="inlineStr"/>
    </row>
    <row r="266">
      <c r="B266" s="8" t="inlineStr">
        <is>
          <t>Subtotal</t>
        </is>
      </c>
      <c r="C266" s="9">
        <f>SUM(C264:C265)</f>
        <v/>
      </c>
      <c r="D266" s="9">
        <f>SUM(D264:D265)</f>
        <v/>
      </c>
      <c r="E266" s="9">
        <f>SUM(E264:E265)</f>
        <v/>
      </c>
      <c r="F266" s="9">
        <f>SUM(F264:F265)</f>
        <v/>
      </c>
      <c r="G266" s="9">
        <f>SUM(G264:G265)</f>
        <v/>
      </c>
      <c r="H266" s="9">
        <f>SUM(H264:H265)</f>
        <v/>
      </c>
      <c r="I266" s="9">
        <f>SUM(I264:I265)</f>
        <v/>
      </c>
      <c r="J266" s="9">
        <f>SUM(J264:J265)</f>
        <v/>
      </c>
      <c r="K266" s="9">
        <f>SUM(K264:K265)</f>
        <v/>
      </c>
      <c r="L266" s="9">
        <f>SUM(L264:L265)</f>
        <v/>
      </c>
      <c r="M266" s="9">
        <f>SUM(M264:M265)</f>
        <v/>
      </c>
      <c r="N266" s="9">
        <f>SUM(N264:N265)</f>
        <v/>
      </c>
      <c r="O266" s="9">
        <f>SUM(C266:N266)</f>
        <v/>
      </c>
    </row>
    <row r="268">
      <c r="B268" s="5" t="inlineStr">
        <is>
          <t>Total Insurance &amp; Taxes</t>
        </is>
      </c>
      <c r="C268" s="10">
        <f>C261+C266</f>
        <v/>
      </c>
      <c r="D268" s="10">
        <f>D261+D266</f>
        <v/>
      </c>
      <c r="E268" s="10">
        <f>E261+E266</f>
        <v/>
      </c>
      <c r="F268" s="10">
        <f>F261+F266</f>
        <v/>
      </c>
      <c r="G268" s="10">
        <f>G261+G266</f>
        <v/>
      </c>
      <c r="H268" s="10">
        <f>H261+H266</f>
        <v/>
      </c>
      <c r="I268" s="10">
        <f>I261+I266</f>
        <v/>
      </c>
      <c r="J268" s="10">
        <f>J261+J266</f>
        <v/>
      </c>
      <c r="K268" s="10">
        <f>K261+K266</f>
        <v/>
      </c>
      <c r="L268" s="10">
        <f>L261+L266</f>
        <v/>
      </c>
      <c r="M268" s="10">
        <f>M261+M266</f>
        <v/>
      </c>
      <c r="N268" s="10">
        <f>N261+N266</f>
        <v/>
      </c>
      <c r="O268" s="10">
        <f>SUM(C268:N268)</f>
        <v/>
      </c>
    </row>
    <row r="270">
      <c r="B270" s="5" t="inlineStr">
        <is>
          <t>MANAGEMENT FEE</t>
        </is>
      </c>
    </row>
    <row r="271">
      <c r="B271" s="6" t="inlineStr">
        <is>
          <t>MANAGEMENT FEE</t>
        </is>
      </c>
    </row>
    <row r="272">
      <c r="A272" t="inlineStr">
        <is>
          <t>6201-0000</t>
        </is>
      </c>
      <c r="B272" s="7" t="inlineStr">
        <is>
          <t>Property Management Fee</t>
        </is>
      </c>
      <c r="C272" s="3" t="n">
        <v>8000</v>
      </c>
      <c r="D272" s="3" t="n">
        <v>8000</v>
      </c>
      <c r="E272" s="3" t="n">
        <v>8000</v>
      </c>
      <c r="F272" s="3" t="n">
        <v>8000</v>
      </c>
      <c r="G272" s="3" t="n">
        <v>8000</v>
      </c>
      <c r="H272" s="3" t="n">
        <v>8000</v>
      </c>
      <c r="I272" s="3" t="n">
        <v>8000</v>
      </c>
      <c r="J272" s="3" t="n">
        <v>8000</v>
      </c>
      <c r="K272" s="3" t="n">
        <v>8406.852900000002</v>
      </c>
      <c r="L272" s="3" t="n">
        <v>9437.032200000001</v>
      </c>
      <c r="M272" s="3" t="n">
        <v>11318.6022</v>
      </c>
      <c r="N272" s="3" t="n">
        <v>9986.153700000001</v>
      </c>
      <c r="O272" s="3">
        <f>SUM(C272:N272)</f>
        <v/>
      </c>
      <c r="P272" t="inlineStr">
        <is>
          <t>3% of revenue or $8,000/mo min</t>
        </is>
      </c>
    </row>
    <row r="273">
      <c r="B273" s="8" t="inlineStr">
        <is>
          <t>Subtotal</t>
        </is>
      </c>
      <c r="C273" s="9">
        <f>SUM(C272:C272)</f>
        <v/>
      </c>
      <c r="D273" s="9">
        <f>SUM(D272:D272)</f>
        <v/>
      </c>
      <c r="E273" s="9">
        <f>SUM(E272:E272)</f>
        <v/>
      </c>
      <c r="F273" s="9">
        <f>SUM(F272:F272)</f>
        <v/>
      </c>
      <c r="G273" s="9">
        <f>SUM(G272:G272)</f>
        <v/>
      </c>
      <c r="H273" s="9">
        <f>SUM(H272:H272)</f>
        <v/>
      </c>
      <c r="I273" s="9">
        <f>SUM(I272:I272)</f>
        <v/>
      </c>
      <c r="J273" s="9">
        <f>SUM(J272:J272)</f>
        <v/>
      </c>
      <c r="K273" s="9">
        <f>SUM(K272:K272)</f>
        <v/>
      </c>
      <c r="L273" s="9">
        <f>SUM(L272:L272)</f>
        <v/>
      </c>
      <c r="M273" s="9">
        <f>SUM(M272:M272)</f>
        <v/>
      </c>
      <c r="N273" s="9">
        <f>SUM(N272:N272)</f>
        <v/>
      </c>
      <c r="O273" s="9">
        <f>SUM(C273:N273)</f>
        <v/>
      </c>
    </row>
    <row r="275">
      <c r="B275" s="5" t="inlineStr">
        <is>
          <t>Total Management Fee</t>
        </is>
      </c>
      <c r="C275" s="10">
        <f>C273</f>
        <v/>
      </c>
      <c r="D275" s="10">
        <f>D273</f>
        <v/>
      </c>
      <c r="E275" s="10">
        <f>E273</f>
        <v/>
      </c>
      <c r="F275" s="10">
        <f>F273</f>
        <v/>
      </c>
      <c r="G275" s="10">
        <f>G273</f>
        <v/>
      </c>
      <c r="H275" s="10">
        <f>H273</f>
        <v/>
      </c>
      <c r="I275" s="10">
        <f>I273</f>
        <v/>
      </c>
      <c r="J275" s="10">
        <f>J273</f>
        <v/>
      </c>
      <c r="K275" s="10">
        <f>K273</f>
        <v/>
      </c>
      <c r="L275" s="10">
        <f>L273</f>
        <v/>
      </c>
      <c r="M275" s="10">
        <f>M273</f>
        <v/>
      </c>
      <c r="N275" s="10">
        <f>N273</f>
        <v/>
      </c>
      <c r="O275" s="10">
        <f>SUM(C275:N275)</f>
        <v/>
      </c>
    </row>
    <row r="277">
      <c r="B277" s="5" t="inlineStr">
        <is>
          <t>BELOW NOI</t>
        </is>
      </c>
    </row>
    <row r="278">
      <c r="B278" s="6" t="inlineStr">
        <is>
          <t>PLUMBING OPEX</t>
        </is>
      </c>
    </row>
    <row r="279">
      <c r="A279" t="inlineStr">
        <is>
          <t>5110-1000</t>
        </is>
      </c>
      <c r="B279" s="7" t="inlineStr">
        <is>
          <t>Plumbing Supplies</t>
        </is>
      </c>
      <c r="C279" s="3" t="n">
        <v>0</v>
      </c>
      <c r="D279" s="3" t="n">
        <v>0</v>
      </c>
      <c r="E279" s="3" t="n">
        <v>0</v>
      </c>
      <c r="F279" s="3" t="n">
        <v>0</v>
      </c>
      <c r="G279" s="3" t="n">
        <v>0</v>
      </c>
      <c r="H279" s="3" t="n">
        <v>0</v>
      </c>
      <c r="I279" s="3" t="n">
        <v>0</v>
      </c>
      <c r="J279" s="3" t="n">
        <v>0</v>
      </c>
      <c r="K279" s="3" t="n">
        <v>0</v>
      </c>
      <c r="L279" s="3" t="n">
        <v>0</v>
      </c>
      <c r="M279" s="3" t="n">
        <v>0</v>
      </c>
      <c r="N279" s="3" t="n">
        <v>0</v>
      </c>
      <c r="O279" s="3">
        <f>SUM(C279:N279)</f>
        <v/>
      </c>
      <c r="P279" t="inlineStr">
        <is>
          <t>Assumes $100 a month for supplies [Alexis Garcia, 11/7/24]</t>
        </is>
      </c>
    </row>
    <row r="280">
      <c r="A280" t="inlineStr">
        <is>
          <t>5110-4000</t>
        </is>
      </c>
      <c r="B280" s="7" t="inlineStr">
        <is>
          <t>Plumbing Services</t>
        </is>
      </c>
      <c r="C280" s="3" t="n">
        <v>0</v>
      </c>
      <c r="D280" s="3" t="n">
        <v>0</v>
      </c>
      <c r="E280" s="3" t="n">
        <v>0</v>
      </c>
      <c r="F280" s="3" t="n">
        <v>0</v>
      </c>
      <c r="G280" s="3" t="n">
        <v>0</v>
      </c>
      <c r="H280" s="3" t="n">
        <v>0</v>
      </c>
      <c r="I280" s="3" t="n">
        <v>0</v>
      </c>
      <c r="J280" s="3" t="n">
        <v>0</v>
      </c>
      <c r="K280" s="3" t="n">
        <v>0</v>
      </c>
      <c r="L280" s="3" t="n">
        <v>0</v>
      </c>
      <c r="M280" s="3" t="n">
        <v>0</v>
      </c>
      <c r="N280" s="3" t="n">
        <v>0</v>
      </c>
      <c r="O280" s="3">
        <f>SUM(C280:N280)</f>
        <v/>
      </c>
      <c r="P280" t="inlineStr">
        <is>
          <t>assumes $500 per quarter for plumbing services [Joel McGregor, 10/28/24]</t>
        </is>
      </c>
    </row>
    <row r="281">
      <c r="B281" s="8" t="inlineStr">
        <is>
          <t>Subtotal</t>
        </is>
      </c>
      <c r="C281" s="9">
        <f>SUM(C279:C280)</f>
        <v/>
      </c>
      <c r="D281" s="9">
        <f>SUM(D279:D280)</f>
        <v/>
      </c>
      <c r="E281" s="9">
        <f>SUM(E279:E280)</f>
        <v/>
      </c>
      <c r="F281" s="9">
        <f>SUM(F279:F280)</f>
        <v/>
      </c>
      <c r="G281" s="9">
        <f>SUM(G279:G280)</f>
        <v/>
      </c>
      <c r="H281" s="9">
        <f>SUM(H279:H280)</f>
        <v/>
      </c>
      <c r="I281" s="9">
        <f>SUM(I279:I280)</f>
        <v/>
      </c>
      <c r="J281" s="9">
        <f>SUM(J279:J280)</f>
        <v/>
      </c>
      <c r="K281" s="9">
        <f>SUM(K279:K280)</f>
        <v/>
      </c>
      <c r="L281" s="9">
        <f>SUM(L279:L280)</f>
        <v/>
      </c>
      <c r="M281" s="9">
        <f>SUM(M279:M280)</f>
        <v/>
      </c>
      <c r="N281" s="9">
        <f>SUM(N279:N280)</f>
        <v/>
      </c>
      <c r="O281" s="9">
        <f>SUM(C281:N281)</f>
        <v/>
      </c>
    </row>
    <row r="283">
      <c r="B283" s="6" t="inlineStr">
        <is>
          <t>HVAC OPEX</t>
        </is>
      </c>
    </row>
    <row r="284">
      <c r="A284" t="inlineStr">
        <is>
          <t>5115-1000</t>
        </is>
      </c>
      <c r="B284" s="7" t="inlineStr">
        <is>
          <t>HVAC Supplies</t>
        </is>
      </c>
      <c r="C284" s="3" t="n">
        <v>0</v>
      </c>
      <c r="D284" s="3" t="n">
        <v>0</v>
      </c>
      <c r="E284" s="3" t="n">
        <v>0</v>
      </c>
      <c r="F284" s="3" t="n">
        <v>0</v>
      </c>
      <c r="G284" s="3" t="n">
        <v>0</v>
      </c>
      <c r="H284" s="3" t="n">
        <v>0</v>
      </c>
      <c r="I284" s="3" t="n">
        <v>0</v>
      </c>
      <c r="J284" s="3" t="n">
        <v>0</v>
      </c>
      <c r="K284" s="3" t="n">
        <v>0</v>
      </c>
      <c r="L284" s="3" t="n">
        <v>0</v>
      </c>
      <c r="M284" s="3" t="n">
        <v>0</v>
      </c>
      <c r="N284" s="3" t="n">
        <v>0</v>
      </c>
      <c r="O284" s="3">
        <f>SUM(C284:N284)</f>
        <v/>
      </c>
      <c r="P284" t="inlineStr">
        <is>
          <t>$200 per month for supplies plus quarterly HVAC filters at $2.33 [Alexis Garcia, 11/7/24]</t>
        </is>
      </c>
    </row>
    <row r="285">
      <c r="A285" t="inlineStr">
        <is>
          <t>5115-4000</t>
        </is>
      </c>
      <c r="B285" s="7" t="inlineStr">
        <is>
          <t>HVAC Servicing</t>
        </is>
      </c>
      <c r="C285" s="3" t="n">
        <v>0</v>
      </c>
      <c r="D285" s="3" t="n">
        <v>0</v>
      </c>
      <c r="E285" s="3" t="n">
        <v>0</v>
      </c>
      <c r="F285" s="3" t="n">
        <v>0</v>
      </c>
      <c r="G285" s="3" t="n">
        <v>0</v>
      </c>
      <c r="H285" s="3" t="n">
        <v>0</v>
      </c>
      <c r="I285" s="3" t="n">
        <v>0</v>
      </c>
      <c r="J285" s="3" t="n">
        <v>0</v>
      </c>
      <c r="K285" s="3" t="n">
        <v>0</v>
      </c>
      <c r="L285" s="3" t="n">
        <v>0</v>
      </c>
      <c r="M285" s="3" t="n">
        <v>0</v>
      </c>
      <c r="N285" s="3" t="n">
        <v>0</v>
      </c>
      <c r="O285" s="3">
        <f>SUM(C285:N285)</f>
        <v/>
      </c>
      <c r="P285" t="inlineStr"/>
    </row>
    <row r="286">
      <c r="B286" s="8" t="inlineStr">
        <is>
          <t>Subtotal</t>
        </is>
      </c>
      <c r="C286" s="9">
        <f>SUM(C284:C285)</f>
        <v/>
      </c>
      <c r="D286" s="9">
        <f>SUM(D284:D285)</f>
        <v/>
      </c>
      <c r="E286" s="9">
        <f>SUM(E284:E285)</f>
        <v/>
      </c>
      <c r="F286" s="9">
        <f>SUM(F284:F285)</f>
        <v/>
      </c>
      <c r="G286" s="9">
        <f>SUM(G284:G285)</f>
        <v/>
      </c>
      <c r="H286" s="9">
        <f>SUM(H284:H285)</f>
        <v/>
      </c>
      <c r="I286" s="9">
        <f>SUM(I284:I285)</f>
        <v/>
      </c>
      <c r="J286" s="9">
        <f>SUM(J284:J285)</f>
        <v/>
      </c>
      <c r="K286" s="9">
        <f>SUM(K284:K285)</f>
        <v/>
      </c>
      <c r="L286" s="9">
        <f>SUM(L284:L285)</f>
        <v/>
      </c>
      <c r="M286" s="9">
        <f>SUM(M284:M285)</f>
        <v/>
      </c>
      <c r="N286" s="9">
        <f>SUM(N284:N285)</f>
        <v/>
      </c>
      <c r="O286" s="9">
        <f>SUM(C286:N286)</f>
        <v/>
      </c>
    </row>
    <row r="288">
      <c r="B288" s="6" t="inlineStr">
        <is>
          <t>INTERIOR REDEVELOPMENT</t>
        </is>
      </c>
    </row>
    <row r="289">
      <c r="A289" t="inlineStr">
        <is>
          <t>5412-0000</t>
        </is>
      </c>
      <c r="B289" s="7" t="inlineStr">
        <is>
          <t>Doors - Interior</t>
        </is>
      </c>
      <c r="C289" s="3" t="n">
        <v>0</v>
      </c>
      <c r="D289" s="3" t="n">
        <v>0</v>
      </c>
      <c r="E289" s="3" t="n">
        <v>0</v>
      </c>
      <c r="F289" s="3" t="n">
        <v>0</v>
      </c>
      <c r="G289" s="3" t="n">
        <v>0</v>
      </c>
      <c r="H289" s="3" t="n">
        <v>0</v>
      </c>
      <c r="I289" s="3" t="n">
        <v>0</v>
      </c>
      <c r="J289" s="3" t="n">
        <v>0</v>
      </c>
      <c r="K289" s="3" t="n">
        <v>2673</v>
      </c>
      <c r="L289" s="3" t="n">
        <v>0</v>
      </c>
      <c r="M289" s="3" t="n">
        <v>120.89</v>
      </c>
      <c r="N289" s="3" t="n">
        <v>0</v>
      </c>
      <c r="O289" s="3">
        <f>SUM(C289:N289)</f>
        <v/>
      </c>
      <c r="P289" t="inlineStr"/>
    </row>
    <row r="290">
      <c r="B290" s="8" t="inlineStr">
        <is>
          <t>Subtotal</t>
        </is>
      </c>
      <c r="C290" s="9">
        <f>SUM(C289:C289)</f>
        <v/>
      </c>
      <c r="D290" s="9">
        <f>SUM(D289:D289)</f>
        <v/>
      </c>
      <c r="E290" s="9">
        <f>SUM(E289:E289)</f>
        <v/>
      </c>
      <c r="F290" s="9">
        <f>SUM(F289:F289)</f>
        <v/>
      </c>
      <c r="G290" s="9">
        <f>SUM(G289:G289)</f>
        <v/>
      </c>
      <c r="H290" s="9">
        <f>SUM(H289:H289)</f>
        <v/>
      </c>
      <c r="I290" s="9">
        <f>SUM(I289:I289)</f>
        <v/>
      </c>
      <c r="J290" s="9">
        <f>SUM(J289:J289)</f>
        <v/>
      </c>
      <c r="K290" s="9">
        <f>SUM(K289:K289)</f>
        <v/>
      </c>
      <c r="L290" s="9">
        <f>SUM(L289:L289)</f>
        <v/>
      </c>
      <c r="M290" s="9">
        <f>SUM(M289:M289)</f>
        <v/>
      </c>
      <c r="N290" s="9">
        <f>SUM(N289:N289)</f>
        <v/>
      </c>
      <c r="O290" s="9">
        <f>SUM(C290:N290)</f>
        <v/>
      </c>
    </row>
    <row r="292">
      <c r="B292" s="6" t="inlineStr">
        <is>
          <t>INTEREST INCOME &amp; (EXPENSE)</t>
        </is>
      </c>
    </row>
    <row r="293">
      <c r="A293" t="inlineStr">
        <is>
          <t>7106-0000</t>
        </is>
      </c>
      <c r="B293" s="7" t="inlineStr">
        <is>
          <t>Interest Income - IRP</t>
        </is>
      </c>
      <c r="C293" s="3" t="n">
        <v>0</v>
      </c>
      <c r="D293" s="3" t="n">
        <v>0</v>
      </c>
      <c r="E293" s="3" t="n">
        <v>0</v>
      </c>
      <c r="F293" s="3" t="n">
        <v>0</v>
      </c>
      <c r="G293" s="3" t="n">
        <v>0</v>
      </c>
      <c r="H293" s="3" t="n">
        <v>0</v>
      </c>
      <c r="I293" s="3" t="n">
        <v>0</v>
      </c>
      <c r="J293" s="3" t="n">
        <v>0</v>
      </c>
      <c r="K293" s="3" t="n">
        <v>0</v>
      </c>
      <c r="L293" s="3" t="n">
        <v>0</v>
      </c>
      <c r="M293" s="3" t="n">
        <v>0</v>
      </c>
      <c r="N293" s="3" t="n">
        <v>0</v>
      </c>
      <c r="O293" s="3">
        <f>SUM(C293:N293)</f>
        <v/>
      </c>
      <c r="P293" t="inlineStr"/>
    </row>
    <row r="294">
      <c r="B294" s="8" t="inlineStr">
        <is>
          <t>Subtotal</t>
        </is>
      </c>
      <c r="C294" s="9">
        <f>SUM(C293:C293)</f>
        <v/>
      </c>
      <c r="D294" s="9">
        <f>SUM(D293:D293)</f>
        <v/>
      </c>
      <c r="E294" s="9">
        <f>SUM(E293:E293)</f>
        <v/>
      </c>
      <c r="F294" s="9">
        <f>SUM(F293:F293)</f>
        <v/>
      </c>
      <c r="G294" s="9">
        <f>SUM(G293:G293)</f>
        <v/>
      </c>
      <c r="H294" s="9">
        <f>SUM(H293:H293)</f>
        <v/>
      </c>
      <c r="I294" s="9">
        <f>SUM(I293:I293)</f>
        <v/>
      </c>
      <c r="J294" s="9">
        <f>SUM(J293:J293)</f>
        <v/>
      </c>
      <c r="K294" s="9">
        <f>SUM(K293:K293)</f>
        <v/>
      </c>
      <c r="L294" s="9">
        <f>SUM(L293:L293)</f>
        <v/>
      </c>
      <c r="M294" s="9">
        <f>SUM(M293:M293)</f>
        <v/>
      </c>
      <c r="N294" s="9">
        <f>SUM(N293:N293)</f>
        <v/>
      </c>
      <c r="O294" s="9">
        <f>SUM(C294:N294)</f>
        <v/>
      </c>
    </row>
    <row r="296">
      <c r="B296" s="6" t="inlineStr">
        <is>
          <t>TAKEOVER &amp; DISPO EXPENSES</t>
        </is>
      </c>
    </row>
    <row r="297">
      <c r="A297" t="inlineStr">
        <is>
          <t>7515-0000</t>
        </is>
      </c>
      <c r="B297" s="7" t="inlineStr">
        <is>
          <t>Marketing: Leaseup</t>
        </is>
      </c>
      <c r="C297" s="3" t="n">
        <v>0</v>
      </c>
      <c r="D297" s="3" t="n">
        <v>0</v>
      </c>
      <c r="E297" s="3" t="n">
        <v>0</v>
      </c>
      <c r="F297" s="3" t="n">
        <v>0</v>
      </c>
      <c r="G297" s="3" t="n">
        <v>0</v>
      </c>
      <c r="H297" s="3" t="n">
        <v>0</v>
      </c>
      <c r="I297" s="3" t="n">
        <v>0</v>
      </c>
      <c r="J297" s="3" t="n">
        <v>0</v>
      </c>
      <c r="K297" s="3" t="n">
        <v>0</v>
      </c>
      <c r="L297" s="3" t="n">
        <v>0</v>
      </c>
      <c r="M297" s="3" t="n">
        <v>0</v>
      </c>
      <c r="N297" s="3" t="n">
        <v>0</v>
      </c>
      <c r="O297" s="3">
        <f>SUM(C297:N297)</f>
        <v/>
      </c>
      <c r="P297" t="inlineStr">
        <is>
          <t>Assume move in and renewal conncessions on top of other lease up marketing items to hit this GL. [Alexis Garcia, 11/11/24]</t>
        </is>
      </c>
    </row>
    <row r="298">
      <c r="A298" t="inlineStr">
        <is>
          <t>7540-0000</t>
        </is>
      </c>
      <c r="B298" s="7" t="inlineStr">
        <is>
          <t>Other Non-Recurring Expenses</t>
        </is>
      </c>
      <c r="C298" s="3" t="n">
        <v>0</v>
      </c>
      <c r="D298" s="3" t="n">
        <v>0</v>
      </c>
      <c r="E298" s="3" t="n">
        <v>0</v>
      </c>
      <c r="F298" s="3" t="n">
        <v>0</v>
      </c>
      <c r="G298" s="3" t="n">
        <v>0</v>
      </c>
      <c r="H298" s="3" t="n">
        <v>0</v>
      </c>
      <c r="I298" s="3" t="n">
        <v>0</v>
      </c>
      <c r="J298" s="3" t="n">
        <v>0</v>
      </c>
      <c r="K298" s="3" t="n">
        <v>0</v>
      </c>
      <c r="L298" s="3" t="n">
        <v>0</v>
      </c>
      <c r="M298" s="3" t="n">
        <v>0</v>
      </c>
      <c r="N298" s="3" t="n">
        <v>0</v>
      </c>
      <c r="O298" s="3">
        <f>SUM(C298:N298)</f>
        <v/>
      </c>
      <c r="P298" t="inlineStr"/>
    </row>
    <row r="299">
      <c r="B299" s="8" t="inlineStr">
        <is>
          <t>Subtotal</t>
        </is>
      </c>
      <c r="C299" s="9">
        <f>SUM(C297:C298)</f>
        <v/>
      </c>
      <c r="D299" s="9">
        <f>SUM(D297:D298)</f>
        <v/>
      </c>
      <c r="E299" s="9">
        <f>SUM(E297:E298)</f>
        <v/>
      </c>
      <c r="F299" s="9">
        <f>SUM(F297:F298)</f>
        <v/>
      </c>
      <c r="G299" s="9">
        <f>SUM(G297:G298)</f>
        <v/>
      </c>
      <c r="H299" s="9">
        <f>SUM(H297:H298)</f>
        <v/>
      </c>
      <c r="I299" s="9">
        <f>SUM(I297:I298)</f>
        <v/>
      </c>
      <c r="J299" s="9">
        <f>SUM(J297:J298)</f>
        <v/>
      </c>
      <c r="K299" s="9">
        <f>SUM(K297:K298)</f>
        <v/>
      </c>
      <c r="L299" s="9">
        <f>SUM(L297:L298)</f>
        <v/>
      </c>
      <c r="M299" s="9">
        <f>SUM(M297:M298)</f>
        <v/>
      </c>
      <c r="N299" s="9">
        <f>SUM(N297:N298)</f>
        <v/>
      </c>
      <c r="O299" s="9">
        <f>SUM(C299:N299)</f>
        <v/>
      </c>
    </row>
    <row r="301">
      <c r="B301" s="5" t="inlineStr">
        <is>
          <t>Total Below NOI</t>
        </is>
      </c>
      <c r="C301" s="10">
        <f>C281+C286+C290+C294+C299</f>
        <v/>
      </c>
      <c r="D301" s="10">
        <f>D281+D286+D290+D294+D299</f>
        <v/>
      </c>
      <c r="E301" s="10">
        <f>E281+E286+E290+E294+E299</f>
        <v/>
      </c>
      <c r="F301" s="10">
        <f>F281+F286+F290+F294+F299</f>
        <v/>
      </c>
      <c r="G301" s="10">
        <f>G281+G286+G290+G294+G299</f>
        <v/>
      </c>
      <c r="H301" s="10">
        <f>H281+H286+H290+H294+H299</f>
        <v/>
      </c>
      <c r="I301" s="10">
        <f>I281+I286+I290+I294+I299</f>
        <v/>
      </c>
      <c r="J301" s="10">
        <f>J281+J286+J290+J294+J299</f>
        <v/>
      </c>
      <c r="K301" s="10">
        <f>K281+K286+K290+K294+K299</f>
        <v/>
      </c>
      <c r="L301" s="10">
        <f>L281+L286+L290+L294+L299</f>
        <v/>
      </c>
      <c r="M301" s="10">
        <f>M281+M286+M290+M294+M299</f>
        <v/>
      </c>
      <c r="N301" s="10">
        <f>N281+N286+N290+N294+N299</f>
        <v/>
      </c>
      <c r="O301" s="10">
        <f>SUM(C301:N301)</f>
        <v/>
      </c>
    </row>
    <row r="303">
      <c r="B303" s="1" t="inlineStr">
        <is>
          <t>TOTAL INCOME</t>
        </is>
      </c>
      <c r="C303" s="11">
        <f>C39+C82</f>
        <v/>
      </c>
      <c r="D303" s="11">
        <f>D39+D82</f>
        <v/>
      </c>
      <c r="E303" s="11">
        <f>E39+E82</f>
        <v/>
      </c>
      <c r="F303" s="11">
        <f>F39+F82</f>
        <v/>
      </c>
      <c r="G303" s="11">
        <f>G39+G82</f>
        <v/>
      </c>
      <c r="H303" s="11">
        <f>H39+H82</f>
        <v/>
      </c>
      <c r="I303" s="11">
        <f>I39+I82</f>
        <v/>
      </c>
      <c r="J303" s="11">
        <f>J39+J82</f>
        <v/>
      </c>
      <c r="K303" s="11">
        <f>K39+K82</f>
        <v/>
      </c>
      <c r="L303" s="11">
        <f>L39+L82</f>
        <v/>
      </c>
      <c r="M303" s="11">
        <f>M39+M82</f>
        <v/>
      </c>
      <c r="N303" s="11">
        <f>N39+N82</f>
        <v/>
      </c>
      <c r="O303" s="11">
        <f>SUM(C303:N303)</f>
        <v/>
      </c>
    </row>
    <row r="305">
      <c r="B305" s="1" t="inlineStr">
        <is>
          <t>TOTAL EXPENSES</t>
        </is>
      </c>
      <c r="C305" s="11">
        <f>C112+C173+C189+C236+C255+C268+C275</f>
        <v/>
      </c>
      <c r="D305" s="11">
        <f>D112+D173+D189+D236+D255+D268+D275</f>
        <v/>
      </c>
      <c r="E305" s="11">
        <f>E112+E173+E189+E236+E255+E268+E275</f>
        <v/>
      </c>
      <c r="F305" s="11">
        <f>F112+F173+F189+F236+F255+F268+F275</f>
        <v/>
      </c>
      <c r="G305" s="11">
        <f>G112+G173+G189+G236+G255+G268+G275</f>
        <v/>
      </c>
      <c r="H305" s="11">
        <f>H112+H173+H189+H236+H255+H268+H275</f>
        <v/>
      </c>
      <c r="I305" s="11">
        <f>I112+I173+I189+I236+I255+I268+I275</f>
        <v/>
      </c>
      <c r="J305" s="11">
        <f>J112+J173+J189+J236+J255+J268+J275</f>
        <v/>
      </c>
      <c r="K305" s="11">
        <f>K112+K173+K189+K236+K255+K268+K275</f>
        <v/>
      </c>
      <c r="L305" s="11">
        <f>L112+L173+L189+L236+L255+L268+L275</f>
        <v/>
      </c>
      <c r="M305" s="11">
        <f>M112+M173+M189+M236+M255+M268+M275</f>
        <v/>
      </c>
      <c r="N305" s="11">
        <f>N112+N173+N189+N236+N255+N268+N275</f>
        <v/>
      </c>
      <c r="O305" s="11">
        <f>SUM(C305:N305)</f>
        <v/>
      </c>
    </row>
    <row r="307">
      <c r="B307" s="1" t="inlineStr">
        <is>
          <t>NET OPERATING INCOME</t>
        </is>
      </c>
      <c r="C307" s="11">
        <f>C303-C305</f>
        <v/>
      </c>
      <c r="D307" s="11">
        <f>D303-D305</f>
        <v/>
      </c>
      <c r="E307" s="11">
        <f>E303-E305</f>
        <v/>
      </c>
      <c r="F307" s="11">
        <f>F303-F305</f>
        <v/>
      </c>
      <c r="G307" s="11">
        <f>G303-G305</f>
        <v/>
      </c>
      <c r="H307" s="11">
        <f>H303-H305</f>
        <v/>
      </c>
      <c r="I307" s="11">
        <f>I303-I305</f>
        <v/>
      </c>
      <c r="J307" s="11">
        <f>J303-J305</f>
        <v/>
      </c>
      <c r="K307" s="11">
        <f>K303-K305</f>
        <v/>
      </c>
      <c r="L307" s="11">
        <f>L303-L305</f>
        <v/>
      </c>
      <c r="M307" s="11">
        <f>M303-M305</f>
        <v/>
      </c>
      <c r="N307" s="11">
        <f>N303-N305</f>
        <v/>
      </c>
      <c r="O307" s="11">
        <f>SUM(C307:N307)</f>
        <v/>
      </c>
    </row>
    <row r="309">
      <c r="B309" s="1" t="inlineStr">
        <is>
          <t>NET INCOME</t>
        </is>
      </c>
      <c r="C309" s="11">
        <f>C307-C301</f>
        <v/>
      </c>
      <c r="D309" s="11">
        <f>D307-D301</f>
        <v/>
      </c>
      <c r="E309" s="11">
        <f>E307-E301</f>
        <v/>
      </c>
      <c r="F309" s="11">
        <f>F307-F301</f>
        <v/>
      </c>
      <c r="G309" s="11">
        <f>G307-G301</f>
        <v/>
      </c>
      <c r="H309" s="11">
        <f>H307-H301</f>
        <v/>
      </c>
      <c r="I309" s="11">
        <f>I307-I301</f>
        <v/>
      </c>
      <c r="J309" s="11">
        <f>J307-J301</f>
        <v/>
      </c>
      <c r="K309" s="11">
        <f>K307-K301</f>
        <v/>
      </c>
      <c r="L309" s="11">
        <f>L307-L301</f>
        <v/>
      </c>
      <c r="M309" s="11">
        <f>M307-M301</f>
        <v/>
      </c>
      <c r="N309" s="11">
        <f>N307-N301</f>
        <v/>
      </c>
      <c r="O309" s="11">
        <f>SUM(C309:N309)</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2026-04-19T02:30:52Z</dcterms:created>
  <dcterms:modified xsi:type="dcterms:W3CDTF">2026-04-19T02:30:52Z</dcterms:modified>
</cp:coreProperties>
</file>